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38.xml" ContentType="application/vnd.openxmlformats-officedocument.spreadsheetml.pivotTable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17.xml" ContentType="application/vnd.openxmlformats-officedocument.drawing+xml"/>
  <Override PartName="/xl/pivotTables/pivotTable27.xml" ContentType="application/vnd.openxmlformats-officedocument.spreadsheetml.pivotTable+xml"/>
  <Override PartName="/xl/drawings/drawing28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pivotTables/pivotTable16.xml" ContentType="application/vnd.openxmlformats-officedocument.spreadsheetml.pivotTable+xml"/>
  <Override PartName="/xl/pivotTables/pivotTable34.xml" ContentType="application/vnd.openxmlformats-officedocument.spreadsheetml.pivotTable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drawings/drawing13.xml" ContentType="application/vnd.openxmlformats-officedocument.drawing+xml"/>
  <Override PartName="/xl/pivotTables/pivotTable23.xml" ContentType="application/vnd.openxmlformats-officedocument.spreadsheetml.pivotTable+xml"/>
  <Override PartName="/xl/drawings/drawing24.xml" ContentType="application/vnd.openxmlformats-officedocument.drawing+xml"/>
  <Override PartName="/xl/charts/chart27.xml" ContentType="application/vnd.openxmlformats-officedocument.drawingml.chart+xml"/>
  <Override PartName="/xl/charts/chart38.xml" ContentType="application/vnd.openxmlformats-officedocument.drawingml.chart+xml"/>
  <Override PartName="/xl/pivotTables/pivotTable41.xml" ContentType="application/vnd.openxmlformats-officedocument.spreadsheetml.pivotTable+xml"/>
  <Override PartName="/xl/pivotTables/pivotTable12.xml" ContentType="application/vnd.openxmlformats-officedocument.spreadsheetml.pivotTable+xml"/>
  <Override PartName="/xl/charts/chart16.xml" ContentType="application/vnd.openxmlformats-officedocument.drawingml.chart+xml"/>
  <Override PartName="/xl/drawings/drawing20.xml" ContentType="application/vnd.openxmlformats-officedocument.drawing+xml"/>
  <Override PartName="/xl/pivotTables/pivotTable30.xml" ContentType="application/vnd.openxmlformats-officedocument.spreadsheetml.pivotTable+xml"/>
  <Override PartName="/xl/charts/chart34.xml" ContentType="application/vnd.openxmlformats-officedocument.drawingml.chart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30.xml" ContentType="application/vnd.openxmlformats-officedocument.drawingml.chart+xml"/>
  <Override PartName="/xl/charts/chart41.xml" ContentType="application/vnd.openxmlformats-officedocument.drawingml.char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pivotTables/pivotTable39.xml" ContentType="application/vnd.openxmlformats-officedocument.spreadsheetml.pivotTable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Tables/pivotTable17.xml" ContentType="application/vnd.openxmlformats-officedocument.spreadsheetml.pivotTable+xml"/>
  <Override PartName="/xl/drawings/drawing18.xml" ContentType="application/vnd.openxmlformats-officedocument.drawing+xml"/>
  <Override PartName="/xl/pivotTables/pivotTable28.xml" ContentType="application/vnd.openxmlformats-officedocument.spreadsheetml.pivotTable+xml"/>
  <Override PartName="/xl/drawings/drawing36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25.xml" ContentType="application/vnd.openxmlformats-officedocument.drawing+xml"/>
  <Override PartName="/xl/pivotTables/pivotTable35.xml" ContentType="application/vnd.openxmlformats-officedocument.spreadsheetml.pivotTable+xml"/>
  <Override PartName="/xl/charts/chart39.xml" ContentType="application/vnd.openxmlformats-officedocument.drawingml.chart+xml"/>
  <Override PartName="/docProps/app.xml" ContentType="application/vnd.openxmlformats-officedocument.extended-properties+xml"/>
  <Override PartName="/xl/pivotCache/pivotCacheDefinition3.xml" ContentType="application/vnd.openxmlformats-officedocument.spreadsheetml.pivotCacheDefinition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pivotTables/pivotTable24.xml" ContentType="application/vnd.openxmlformats-officedocument.spreadsheetml.pivotTable+xml"/>
  <Override PartName="/xl/charts/chart28.xml" ContentType="application/vnd.openxmlformats-officedocument.drawingml.chart+xml"/>
  <Override PartName="/xl/drawings/drawing32.xml" ContentType="application/vnd.openxmlformats-officedocument.drawing+xml"/>
  <Override PartName="/xl/pivotTables/pivotTable42.xml" ContentType="application/vnd.openxmlformats-officedocument.spreadsheetml.pivotTable+xml"/>
  <Override PartName="/xl/pivotCache/pivotCacheRecords5.xml" ContentType="application/vnd.openxmlformats-officedocument.spreadsheetml.pivotCacheRecords+xml"/>
  <Override PartName="/xl/charts/chart17.xml" ContentType="application/vnd.openxmlformats-officedocument.drawingml.chart+xml"/>
  <Override PartName="/xl/drawings/drawing21.xml" ContentType="application/vnd.openxmlformats-officedocument.drawing+xml"/>
  <Override PartName="/xl/pivotTables/pivotTable31.xml" ContentType="application/vnd.openxmlformats-officedocument.spreadsheetml.pivotTable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pivotTables/pivotTable20.xml" ContentType="application/vnd.openxmlformats-officedocument.spreadsheetml.pivotTable+xml"/>
  <Override PartName="/xl/charts/chart24.xml" ContentType="application/vnd.openxmlformats-officedocument.drawingml.chart+xml"/>
  <Override PartName="/xl/charts/chart42.xml" ContentType="application/vnd.openxmlformats-officedocument.drawingml.char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Tables/pivotTable8.xml" ContentType="application/vnd.openxmlformats-officedocument.spreadsheetml.pivotTable+xml"/>
  <Override PartName="/xl/tables/table6.xml" ContentType="application/vnd.openxmlformats-officedocument.spreadsheetml.table+xml"/>
  <Override PartName="/xl/charts/chart31.xml" ContentType="application/vnd.openxmlformats-officedocument.drawingml.char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pivotTables/pivotTable29.xml" ContentType="application/vnd.openxmlformats-officedocument.spreadsheetml.pivotTabl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pivotTables/pivotTable18.xml" ContentType="application/vnd.openxmlformats-officedocument.spreadsheetml.pivotTable+xml"/>
  <Override PartName="/xl/pivotTables/pivotTable36.xml" ContentType="application/vnd.openxmlformats-officedocument.spreadsheetml.pivot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drawings/drawing15.xml" ContentType="application/vnd.openxmlformats-officedocument.drawing+xml"/>
  <Override PartName="/xl/pivotTables/pivotTable25.xml" ContentType="application/vnd.openxmlformats-officedocument.spreadsheetml.pivotTable+xml"/>
  <Override PartName="/xl/drawings/drawing26.xml" ContentType="application/vnd.openxmlformats-officedocument.drawing+xml"/>
  <Override PartName="/xl/charts/chart29.xml" ContentType="application/vnd.openxmlformats-officedocument.drawingml.chart+xml"/>
  <Override PartName="/xl/pivotTables/pivotTable14.xml" ContentType="application/vnd.openxmlformats-officedocument.spreadsheetml.pivotTable+xml"/>
  <Override PartName="/xl/charts/chart18.xml" ContentType="application/vnd.openxmlformats-officedocument.drawingml.chart+xml"/>
  <Override PartName="/xl/drawings/drawing22.xml" ContentType="application/vnd.openxmlformats-officedocument.drawing+xml"/>
  <Override PartName="/xl/pivotTables/pivotTable32.xml" ContentType="application/vnd.openxmlformats-officedocument.spreadsheetml.pivotTable+xml"/>
  <Override PartName="/xl/charts/chart36.xml" ContentType="application/vnd.openxmlformats-officedocument.drawingml.chart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drawings/drawing11.xml" ContentType="application/vnd.openxmlformats-officedocument.drawing+xml"/>
  <Override PartName="/xl/pivotTables/pivotTable21.xml" ContentType="application/vnd.openxmlformats-officedocument.spreadsheetml.pivotTable+xml"/>
  <Override PartName="/xl/charts/chart25.xml" ContentType="application/vnd.openxmlformats-officedocument.drawingml.chart+xml"/>
  <Override PartName="/xl/worksheets/sheet38.xml" ContentType="application/vnd.openxmlformats-officedocument.spreadsheetml.worksheet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4.xml" ContentType="application/vnd.openxmlformats-officedocument.drawingml.chart+xml"/>
  <Override PartName="/xl/charts/chart32.xml" ContentType="application/vnd.openxmlformats-officedocument.drawingml.chart+xml"/>
  <Override PartName="/xl/charts/chart43.xml" ContentType="application/vnd.openxmlformats-officedocument.drawingml.char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charts/chart21.xml" ContentType="application/vnd.openxmlformats-officedocument.drawingml.char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pivotTables/pivotTable19.xml" ContentType="application/vnd.openxmlformats-officedocument.spreadsheetml.pivot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27.xml" ContentType="application/vnd.openxmlformats-officedocument.drawing+xml"/>
  <Override PartName="/xl/pivotTables/pivotTable37.xml" ContentType="application/vnd.openxmlformats-officedocument.spreadsheetml.pivotTable+xml"/>
  <Override PartName="/xl/pivotCache/pivotCacheDefinition5.xml" ContentType="application/vnd.openxmlformats-officedocument.spreadsheetml.pivotCacheDefinition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pivotTables/pivotTable26.xml" ContentType="application/vnd.openxmlformats-officedocument.spreadsheetml.pivotTable+xml"/>
  <Override PartName="/xl/drawings/drawing34.xml" ContentType="application/vnd.openxmlformats-officedocument.drawing+xml"/>
  <Override PartName="/xl/worksheets/sheet2.xml" ContentType="application/vnd.openxmlformats-officedocument.spreadsheetml.worksheet+xml"/>
  <Override PartName="/xl/pivotCache/pivotCacheRecords7.xml" ContentType="application/vnd.openxmlformats-officedocument.spreadsheetml.pivotCacheRecords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drawings/drawing23.xml" ContentType="application/vnd.openxmlformats-officedocument.drawing+xml"/>
  <Override PartName="/xl/pivotTables/pivotTable33.xml" ContentType="application/vnd.openxmlformats-officedocument.spreadsheetml.pivotTable+xml"/>
  <Override PartName="/xl/charts/chart37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pivotTables/pivotTable22.xml" ContentType="application/vnd.openxmlformats-officedocument.spreadsheetml.pivotTable+xml"/>
  <Override PartName="/xl/charts/chart26.xml" ContentType="application/vnd.openxmlformats-officedocument.drawingml.chart+xml"/>
  <Override PartName="/xl/drawings/drawing30.xml" ContentType="application/vnd.openxmlformats-officedocument.drawing+xml"/>
  <Override PartName="/xl/pivotTables/pivotTable40.xml" ContentType="application/vnd.openxmlformats-officedocument.spreadsheetml.pivotTable+xml"/>
  <Override PartName="/xl/charts/chart44.xml" ContentType="application/vnd.openxmlformats-officedocument.drawingml.char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15.xml" ContentType="application/vnd.openxmlformats-officedocument.drawingml.chart+xml"/>
  <Override PartName="/xl/charts/chart33.xml" ContentType="application/vnd.openxmlformats-officedocument.drawingml.chart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charts/chart40.xml" ContentType="application/vnd.openxmlformats-officedocument.drawingml.chart+xml"/>
  <Override PartName="/xl/tables/table4.xml" ContentType="application/vnd.openxmlformats-officedocument.spreadsheetml.table+xml"/>
  <Override PartName="/xl/worksheets/sheet42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525" windowWidth="18615" windowHeight="7365" tabRatio="780"/>
  </bookViews>
  <sheets>
    <sheet name="Référentiel recueil de données" sheetId="1" r:id="rId1"/>
    <sheet name="DC  infEN" sheetId="3" r:id="rId2"/>
    <sheet name="CNO prescrisperiode" sheetId="4" r:id="rId3"/>
    <sheet name="Evaluation nutritionnelle par p" sheetId="5" r:id="rId4"/>
    <sheet name="Jours avant décès après infecti" sheetId="6" r:id="rId5"/>
    <sheet name="Prise en charge des mycoses par" sheetId="7" r:id="rId6"/>
    <sheet name="inf pac et ev DC" sheetId="8" r:id="rId7"/>
    <sheet name="AGE MOYEN PAR TYPE NEOPLASIE" sheetId="9" r:id="rId8"/>
    <sheet name="Détail27-OUI" sheetId="10" r:id="rId9"/>
    <sheet name="Pourcentage de valeur des IMc p" sheetId="11" r:id="rId10"/>
    <sheet name="IMC moyen et nbre IMC calculabl" sheetId="12" r:id="rId11"/>
    <sheet name="Tableau type neoplasie onco" sheetId="13" r:id="rId12"/>
    <sheet name="type de neoplasique " sheetId="14" r:id="rId13"/>
    <sheet name="proportions type de neoplasique" sheetId="15" r:id="rId14"/>
    <sheet name="albu chez les sup a 35" sheetId="16" r:id="rId15"/>
    <sheet name="nbre pesée periode" sheetId="17" r:id="rId16"/>
    <sheet name="Pourcentage d'hommes et de femm" sheetId="18" r:id="rId17"/>
    <sheet name="repartition des IMC infnormaux " sheetId="19" r:id="rId18"/>
    <sheet name="Nombre consultations diet par p" sheetId="20" r:id="rId19"/>
    <sheet name="IMC renseigne et non renseignés" sheetId="21" r:id="rId20"/>
    <sheet name="albuminemie en fction IMC" sheetId="22" r:id="rId21"/>
    <sheet name="Repartition des IMC toutes peri" sheetId="23" r:id="rId22"/>
    <sheet name="DS chez les IMC extreme" sheetId="24" r:id="rId23"/>
    <sheet name="DM  chez les IMC extreme" sheetId="25" r:id="rId24"/>
    <sheet name="Ratio homme femme" sheetId="26" r:id="rId25"/>
    <sheet name="moyenne de l'age des patients" sheetId="27" r:id="rId26"/>
    <sheet name="Onco|Hémato infection pac  péri" sheetId="28" r:id="rId27"/>
    <sheet name="nbre onco hemato" sheetId="29" r:id="rId28"/>
    <sheet name="nombre evaluation nutritionnell" sheetId="30" r:id="rId29"/>
    <sheet name="durée moyenne du sejour periode" sheetId="31" r:id="rId30"/>
    <sheet name="RATIO HOMMEFEMME" sheetId="32" r:id="rId31"/>
    <sheet name="pec MYCOSE" sheetId="33" r:id="rId32"/>
    <sheet name="bactérie d'infection pac par pé" sheetId="34" r:id="rId33"/>
    <sheet name="inf pac par periode" sheetId="35" r:id="rId34"/>
    <sheet name="nre obese  pariode" sheetId="36" r:id="rId35"/>
    <sheet name="nbre albumineperiode" sheetId="37" r:id="rId36"/>
    <sheet name="moyene des albuperiode" sheetId="38" r:id="rId37"/>
    <sheet name="denutrition et infection" sheetId="39" r:id="rId38"/>
    <sheet name="CHIMIO PO ET IV" sheetId="40" r:id="rId39"/>
    <sheet name="% infection pac par type de nut" sheetId="41" r:id="rId40"/>
    <sheet name="nb infection pac par type de nu" sheetId="42" r:id="rId41"/>
    <sheet name="nbre inf PAC chez les NP" sheetId="43" r:id="rId42"/>
    <sheet name="% inf PAC chez les NP" sheetId="44" r:id="rId43"/>
    <sheet name="% type nutrition" sheetId="45" r:id="rId44"/>
    <sheet name="infection pac" sheetId="46" r:id="rId45"/>
    <sheet name="mm" sheetId="47" r:id="rId46"/>
    <sheet name="variation du poids durant hospi" sheetId="48" r:id="rId47"/>
    <sheet name="perte de poids renseigné par pé" sheetId="49" r:id="rId48"/>
    <sheet name="perte de poids renseigné" sheetId="50" r:id="rId49"/>
  </sheets>
  <definedNames>
    <definedName name="_xlnm._FilterDatabase" localSheetId="6" hidden="1">'inf pac et ev DC'!$I$8</definedName>
  </definedNames>
  <calcPr calcId="125725"/>
  <pivotCaches>
    <pivotCache cacheId="264" r:id="rId50"/>
    <pivotCache cacheId="269" r:id="rId51"/>
    <pivotCache cacheId="275" r:id="rId52"/>
    <pivotCache cacheId="289" r:id="rId53"/>
    <pivotCache cacheId="293" r:id="rId54"/>
    <pivotCache cacheId="300" r:id="rId55"/>
    <pivotCache cacheId="305" r:id="rId56"/>
    <pivotCache cacheId="310" r:id="rId57"/>
  </pivotCaches>
</workbook>
</file>

<file path=xl/calcChain.xml><?xml version="1.0" encoding="utf-8"?>
<calcChain xmlns="http://schemas.openxmlformats.org/spreadsheetml/2006/main">
  <c r="Z6" i="1"/>
  <c r="AC6" s="1"/>
  <c r="Z7"/>
  <c r="AC7" s="1"/>
  <c r="Z15"/>
  <c r="AC15" s="1"/>
  <c r="Z17"/>
  <c r="AC17" s="1"/>
  <c r="Z18"/>
  <c r="AC18" s="1"/>
  <c r="Z19"/>
  <c r="AC19" s="1"/>
  <c r="Z20"/>
  <c r="AC20" s="1"/>
  <c r="Z23"/>
  <c r="AC23" s="1"/>
  <c r="Z24"/>
  <c r="AC24" s="1"/>
  <c r="Z25"/>
  <c r="AC25" s="1"/>
  <c r="Z26"/>
  <c r="AC26" s="1"/>
  <c r="Z27"/>
  <c r="AC27" s="1"/>
  <c r="Z28"/>
  <c r="AC28" s="1"/>
  <c r="Z29"/>
  <c r="AC29" s="1"/>
  <c r="Z33"/>
  <c r="AC33" s="1"/>
  <c r="Z34"/>
  <c r="AC34" s="1"/>
  <c r="Z35"/>
  <c r="AC35" s="1"/>
  <c r="Z37"/>
  <c r="AC37" s="1"/>
  <c r="Z38"/>
  <c r="AC38" s="1"/>
  <c r="Z39"/>
  <c r="AC39" s="1"/>
  <c r="Z47"/>
  <c r="AC47" s="1"/>
  <c r="Z49"/>
  <c r="AC49" s="1"/>
  <c r="Z52"/>
  <c r="AC52" s="1"/>
  <c r="Z53"/>
  <c r="AC53" s="1"/>
  <c r="Z54"/>
  <c r="AC54" s="1"/>
  <c r="Z56"/>
  <c r="AC56" s="1"/>
  <c r="Z60"/>
  <c r="AC60" s="1"/>
  <c r="Z61"/>
  <c r="AC61" s="1"/>
  <c r="Z63"/>
  <c r="AC63" s="1"/>
  <c r="Z64"/>
  <c r="AC64" s="1"/>
  <c r="Z66"/>
  <c r="AC66" s="1"/>
  <c r="Z69"/>
  <c r="AC69" s="1"/>
  <c r="Z70"/>
  <c r="AC70" s="1"/>
  <c r="Z71"/>
  <c r="AC71" s="1"/>
  <c r="Z73"/>
  <c r="AC73" s="1"/>
  <c r="Z74"/>
  <c r="AC74" s="1"/>
  <c r="Z75"/>
  <c r="AC75" s="1"/>
  <c r="Z76"/>
  <c r="AC76" s="1"/>
  <c r="Z80"/>
  <c r="AC80" s="1"/>
  <c r="Z81"/>
  <c r="AC81" s="1"/>
  <c r="Z82"/>
  <c r="AC82" s="1"/>
  <c r="Z83"/>
  <c r="AC83" s="1"/>
  <c r="Z85"/>
  <c r="AC85" s="1"/>
  <c r="Z87"/>
  <c r="AC87" s="1"/>
  <c r="Z90"/>
  <c r="AC90" s="1"/>
  <c r="Z93"/>
  <c r="AC93" s="1"/>
  <c r="Z96"/>
  <c r="AC96" s="1"/>
  <c r="Z97"/>
  <c r="AC97" s="1"/>
  <c r="Z98"/>
  <c r="AC98" s="1"/>
  <c r="Z100"/>
  <c r="AC100" s="1"/>
  <c r="Z103"/>
  <c r="AC103" s="1"/>
  <c r="Z104"/>
  <c r="AC104" s="1"/>
  <c r="Z105"/>
  <c r="AC105" s="1"/>
  <c r="Z106"/>
  <c r="AC106" s="1"/>
  <c r="Z107"/>
  <c r="AC107" s="1"/>
  <c r="Z109"/>
  <c r="AC109" s="1"/>
  <c r="Z116"/>
  <c r="AC116" s="1"/>
  <c r="Z118"/>
  <c r="AC118" s="1"/>
  <c r="Z119"/>
  <c r="AC119" s="1"/>
  <c r="Z121"/>
  <c r="AC121" s="1"/>
  <c r="Z122"/>
  <c r="AC122" s="1"/>
  <c r="Z128"/>
  <c r="AC128" s="1"/>
  <c r="Z132"/>
  <c r="AC132" s="1"/>
  <c r="Z113"/>
  <c r="AC113" s="1"/>
  <c r="Z77"/>
  <c r="AC77" s="1"/>
  <c r="Z3"/>
  <c r="AC3" s="1"/>
  <c r="Z5"/>
  <c r="AC5" s="1"/>
  <c r="Z16"/>
  <c r="AC16" s="1"/>
  <c r="Z8"/>
  <c r="AC8" s="1"/>
  <c r="Z21"/>
  <c r="AC21" s="1"/>
  <c r="Z65"/>
  <c r="AC65" s="1"/>
  <c r="Z127"/>
  <c r="AC127" s="1"/>
  <c r="Z123"/>
  <c r="AC123" s="1"/>
  <c r="Z68"/>
  <c r="AC68" s="1"/>
  <c r="Z102"/>
  <c r="AC102" s="1"/>
  <c r="Z58"/>
  <c r="AC58" s="1"/>
  <c r="Z84"/>
  <c r="AC84" s="1"/>
  <c r="Z99"/>
  <c r="AC99" s="1"/>
  <c r="Z14"/>
  <c r="AC14" s="1"/>
  <c r="Z36"/>
  <c r="AC36" s="1"/>
  <c r="Z110"/>
  <c r="AC110" s="1"/>
  <c r="Z41"/>
  <c r="AC41" s="1"/>
  <c r="Z45"/>
  <c r="AC45" s="1"/>
  <c r="Z78"/>
  <c r="AC78" s="1"/>
  <c r="Z124"/>
  <c r="AC124" s="1"/>
  <c r="Z126"/>
  <c r="AC126" s="1"/>
  <c r="Z2"/>
  <c r="AC2" s="1"/>
  <c r="Z44"/>
  <c r="AC44" s="1"/>
  <c r="Z88"/>
  <c r="AC88" s="1"/>
  <c r="Z30"/>
  <c r="AC30" s="1"/>
  <c r="Z131"/>
  <c r="AC131" s="1"/>
  <c r="Z51"/>
  <c r="AC51" s="1"/>
  <c r="Z117"/>
  <c r="AC117" s="1"/>
  <c r="Z95"/>
  <c r="AC95" s="1"/>
  <c r="Z129"/>
  <c r="AC129" s="1"/>
  <c r="Z12"/>
  <c r="AC12" s="1"/>
  <c r="Z31"/>
  <c r="AC31" s="1"/>
  <c r="Z59"/>
  <c r="AC59" s="1"/>
  <c r="Z62"/>
  <c r="AC62" s="1"/>
  <c r="Z72"/>
  <c r="AC72" s="1"/>
  <c r="Z4"/>
  <c r="AC4" s="1"/>
  <c r="Z125"/>
  <c r="AC125" s="1"/>
  <c r="Z10"/>
  <c r="AC10" s="1"/>
  <c r="Z9"/>
  <c r="AC9" s="1"/>
  <c r="Z89"/>
  <c r="AC89" s="1"/>
  <c r="Z91"/>
  <c r="AC91" s="1"/>
  <c r="Z11"/>
  <c r="AC11" s="1"/>
  <c r="Z79"/>
  <c r="AC79" s="1"/>
  <c r="Z111"/>
  <c r="AC111" s="1"/>
  <c r="Z92"/>
  <c r="AC92" s="1"/>
  <c r="Z46"/>
  <c r="AC46" s="1"/>
  <c r="Z50"/>
  <c r="AC50" s="1"/>
  <c r="Z115"/>
  <c r="AC115" s="1"/>
  <c r="Z13"/>
  <c r="AC13" s="1"/>
  <c r="Z43"/>
  <c r="AC43" s="1"/>
  <c r="Z112"/>
  <c r="AC112" s="1"/>
  <c r="Z22"/>
  <c r="AC22" s="1"/>
  <c r="Z48"/>
  <c r="AC48" s="1"/>
  <c r="Z108"/>
  <c r="AC108" s="1"/>
  <c r="Z57"/>
  <c r="AC57" s="1"/>
  <c r="Z86"/>
  <c r="AC86" s="1"/>
  <c r="Z94"/>
  <c r="AC94" s="1"/>
  <c r="Z55"/>
  <c r="AC55" s="1"/>
  <c r="Z114"/>
  <c r="AC114" s="1"/>
  <c r="Z120"/>
  <c r="AC120" s="1"/>
  <c r="Z40"/>
  <c r="AC40" s="1"/>
  <c r="Z42"/>
  <c r="AC42" s="1"/>
  <c r="Z101"/>
  <c r="AC101" s="1"/>
  <c r="Z67"/>
  <c r="AC67" s="1"/>
  <c r="Z32"/>
  <c r="AC32" s="1"/>
  <c r="Z130"/>
  <c r="AC130" s="1"/>
  <c r="AA6"/>
  <c r="AD6" s="1"/>
  <c r="AA7"/>
  <c r="AD7" s="1"/>
  <c r="AA15"/>
  <c r="AD15" s="1"/>
  <c r="AA17"/>
  <c r="AD17" s="1"/>
  <c r="AA18"/>
  <c r="AD18" s="1"/>
  <c r="AA19"/>
  <c r="AD19" s="1"/>
  <c r="AA20"/>
  <c r="AD20" s="1"/>
  <c r="AA23"/>
  <c r="AD23" s="1"/>
  <c r="AA24"/>
  <c r="AD24" s="1"/>
  <c r="AA25"/>
  <c r="AD25" s="1"/>
  <c r="AA26"/>
  <c r="AD26" s="1"/>
  <c r="AA27"/>
  <c r="AD27" s="1"/>
  <c r="AA28"/>
  <c r="AD28" s="1"/>
  <c r="AA29"/>
  <c r="AD29" s="1"/>
  <c r="AA33"/>
  <c r="AD33" s="1"/>
  <c r="AA34"/>
  <c r="AD34" s="1"/>
  <c r="AA35"/>
  <c r="AD35" s="1"/>
  <c r="AA37"/>
  <c r="AD37" s="1"/>
  <c r="AA38"/>
  <c r="AD38" s="1"/>
  <c r="AA39"/>
  <c r="AD39" s="1"/>
  <c r="AA47"/>
  <c r="AD47" s="1"/>
  <c r="AA49"/>
  <c r="AD49" s="1"/>
  <c r="AA52"/>
  <c r="AD52" s="1"/>
  <c r="AA53"/>
  <c r="AD53" s="1"/>
  <c r="AA54"/>
  <c r="AD54" s="1"/>
  <c r="AA56"/>
  <c r="AD56" s="1"/>
  <c r="AA60"/>
  <c r="AD60" s="1"/>
  <c r="AA61"/>
  <c r="AD61" s="1"/>
  <c r="AA63"/>
  <c r="AD63" s="1"/>
  <c r="AA64"/>
  <c r="AD64" s="1"/>
  <c r="AA66"/>
  <c r="AD66" s="1"/>
  <c r="AA69"/>
  <c r="AD69" s="1"/>
  <c r="AA70"/>
  <c r="AD70" s="1"/>
  <c r="AA71"/>
  <c r="AD71" s="1"/>
  <c r="AA73"/>
  <c r="AD73" s="1"/>
  <c r="AA74"/>
  <c r="AD74" s="1"/>
  <c r="AA75"/>
  <c r="AD75" s="1"/>
  <c r="AA76"/>
  <c r="AD76" s="1"/>
  <c r="AA80"/>
  <c r="AD80" s="1"/>
  <c r="AA81"/>
  <c r="AD81" s="1"/>
  <c r="AA82"/>
  <c r="AD82" s="1"/>
  <c r="AA83"/>
  <c r="AD83" s="1"/>
  <c r="AA85"/>
  <c r="AD85" s="1"/>
  <c r="AA87"/>
  <c r="AD87" s="1"/>
  <c r="AA90"/>
  <c r="AD90" s="1"/>
  <c r="AA93"/>
  <c r="AD93" s="1"/>
  <c r="AA96"/>
  <c r="AD96" s="1"/>
  <c r="AA97"/>
  <c r="AD97" s="1"/>
  <c r="AA98"/>
  <c r="AD98" s="1"/>
  <c r="AA100"/>
  <c r="AD100" s="1"/>
  <c r="AA103"/>
  <c r="AD103" s="1"/>
  <c r="AA104"/>
  <c r="AD104" s="1"/>
  <c r="AA105"/>
  <c r="AD105" s="1"/>
  <c r="AA106"/>
  <c r="AD106" s="1"/>
  <c r="AA107"/>
  <c r="AD107" s="1"/>
  <c r="AA109"/>
  <c r="AD109" s="1"/>
  <c r="AA116"/>
  <c r="AD116" s="1"/>
  <c r="AA118"/>
  <c r="AD118" s="1"/>
  <c r="AA119"/>
  <c r="AD119" s="1"/>
  <c r="AA121"/>
  <c r="AD121" s="1"/>
  <c r="AA122"/>
  <c r="AD122" s="1"/>
  <c r="AA128"/>
  <c r="AD128" s="1"/>
  <c r="AA132"/>
  <c r="AD132" s="1"/>
  <c r="AA113"/>
  <c r="AD113" s="1"/>
  <c r="AA77"/>
  <c r="AD77" s="1"/>
  <c r="AA3"/>
  <c r="AD3" s="1"/>
  <c r="AA5"/>
  <c r="AD5" s="1"/>
  <c r="AA16"/>
  <c r="AD16" s="1"/>
  <c r="AA8"/>
  <c r="AD8" s="1"/>
  <c r="AA21"/>
  <c r="AD21" s="1"/>
  <c r="AA65"/>
  <c r="AD65" s="1"/>
  <c r="AA127"/>
  <c r="AD127" s="1"/>
  <c r="AA123"/>
  <c r="AD123" s="1"/>
  <c r="AA68"/>
  <c r="AD68" s="1"/>
  <c r="AA102"/>
  <c r="AD102" s="1"/>
  <c r="AA58"/>
  <c r="AD58" s="1"/>
  <c r="AA84"/>
  <c r="AD84" s="1"/>
  <c r="AA99"/>
  <c r="AD99" s="1"/>
  <c r="AA14"/>
  <c r="AD14" s="1"/>
  <c r="AA36"/>
  <c r="AD36" s="1"/>
  <c r="AA110"/>
  <c r="AD110" s="1"/>
  <c r="AA41"/>
  <c r="AD41" s="1"/>
  <c r="AA45"/>
  <c r="AD45" s="1"/>
  <c r="AA78"/>
  <c r="AD78" s="1"/>
  <c r="AA124"/>
  <c r="AD124" s="1"/>
  <c r="AA126"/>
  <c r="AD126" s="1"/>
  <c r="AA2"/>
  <c r="AD2" s="1"/>
  <c r="AA44"/>
  <c r="AD44" s="1"/>
  <c r="AA88"/>
  <c r="AD88" s="1"/>
  <c r="AA30"/>
  <c r="AD30" s="1"/>
  <c r="AA131"/>
  <c r="AD131" s="1"/>
  <c r="AA51"/>
  <c r="AD51" s="1"/>
  <c r="AA117"/>
  <c r="AD117" s="1"/>
  <c r="AA95"/>
  <c r="AD95" s="1"/>
  <c r="AA129"/>
  <c r="AD129" s="1"/>
  <c r="AA12"/>
  <c r="AD12" s="1"/>
  <c r="AA31"/>
  <c r="AD31" s="1"/>
  <c r="AA59"/>
  <c r="AD59" s="1"/>
  <c r="AA62"/>
  <c r="AD62" s="1"/>
  <c r="AA72"/>
  <c r="AD72" s="1"/>
  <c r="AA4"/>
  <c r="AD4" s="1"/>
  <c r="AA125"/>
  <c r="AD125" s="1"/>
  <c r="AA10"/>
  <c r="AD10" s="1"/>
  <c r="AA9"/>
  <c r="AD9" s="1"/>
  <c r="AA89"/>
  <c r="AD89" s="1"/>
  <c r="AA91"/>
  <c r="AD91" s="1"/>
  <c r="AA11"/>
  <c r="AD11" s="1"/>
  <c r="AA79"/>
  <c r="AD79" s="1"/>
  <c r="AA111"/>
  <c r="AD111" s="1"/>
  <c r="AA92"/>
  <c r="AD92" s="1"/>
  <c r="AA46"/>
  <c r="AD46" s="1"/>
  <c r="AA50"/>
  <c r="AD50" s="1"/>
  <c r="AA115"/>
  <c r="AD115" s="1"/>
  <c r="AA13"/>
  <c r="AD13" s="1"/>
  <c r="AA43"/>
  <c r="AD43" s="1"/>
  <c r="AA112"/>
  <c r="AD112" s="1"/>
  <c r="AA22"/>
  <c r="AD22" s="1"/>
  <c r="AA48"/>
  <c r="AD48" s="1"/>
  <c r="AA108"/>
  <c r="AD108" s="1"/>
  <c r="AA57"/>
  <c r="AD57" s="1"/>
  <c r="AA86"/>
  <c r="AD86" s="1"/>
  <c r="AA94"/>
  <c r="AD94" s="1"/>
  <c r="AA55"/>
  <c r="AD55" s="1"/>
  <c r="AA114"/>
  <c r="AD114" s="1"/>
  <c r="AA120"/>
  <c r="AD120" s="1"/>
  <c r="AA40"/>
  <c r="AD40" s="1"/>
  <c r="AA42"/>
  <c r="AD42" s="1"/>
  <c r="AA101"/>
  <c r="AD101" s="1"/>
  <c r="AA67"/>
  <c r="AD67" s="1"/>
  <c r="AA32"/>
  <c r="AD32" s="1"/>
  <c r="AA130"/>
  <c r="AD130" s="1"/>
  <c r="AB2"/>
  <c r="AH2" s="1"/>
  <c r="AI2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Y132"/>
  <c r="Y131"/>
  <c r="Y130"/>
  <c r="Y129"/>
  <c r="Y128"/>
  <c r="Y127"/>
  <c r="Y126"/>
  <c r="Y125"/>
  <c r="Y124"/>
  <c r="Y123"/>
  <c r="Y122"/>
  <c r="Y121"/>
  <c r="Y120"/>
  <c r="Y119"/>
  <c r="Y118"/>
  <c r="Y117"/>
  <c r="Y116"/>
  <c r="Y115"/>
  <c r="Y114"/>
  <c r="Y113"/>
  <c r="Y112"/>
  <c r="Y111"/>
  <c r="Y110"/>
  <c r="Y109"/>
  <c r="Y108"/>
  <c r="Y107"/>
  <c r="Y106"/>
  <c r="Y105"/>
  <c r="Y104"/>
  <c r="Y103"/>
  <c r="Y102"/>
  <c r="Y101"/>
  <c r="Y100"/>
  <c r="Y99"/>
  <c r="Y98"/>
  <c r="Y97"/>
  <c r="Y96"/>
  <c r="Y95"/>
  <c r="Y94"/>
  <c r="Y93"/>
  <c r="Y92"/>
  <c r="Y91"/>
  <c r="Y90"/>
  <c r="Y89"/>
  <c r="Y88"/>
  <c r="Y87"/>
  <c r="Y86"/>
  <c r="Y85"/>
  <c r="Y84"/>
  <c r="Y83"/>
  <c r="Y82"/>
  <c r="Y81"/>
  <c r="Y80"/>
  <c r="Y79"/>
  <c r="Y78"/>
  <c r="Y77"/>
  <c r="Y76"/>
  <c r="Y75"/>
  <c r="Y74"/>
  <c r="Y73"/>
  <c r="Y72"/>
  <c r="Y71"/>
  <c r="Y70"/>
  <c r="Y69"/>
  <c r="Y68"/>
  <c r="Y67"/>
  <c r="Y66"/>
  <c r="Y65"/>
  <c r="Y64"/>
  <c r="Y63"/>
  <c r="Y62"/>
  <c r="Y61"/>
  <c r="Y60"/>
  <c r="Y59"/>
  <c r="Y58"/>
  <c r="Y57"/>
  <c r="Y56"/>
  <c r="Y55"/>
  <c r="Y54"/>
  <c r="Y53"/>
  <c r="Y52"/>
  <c r="Y51"/>
  <c r="Y50"/>
  <c r="Y49"/>
  <c r="Y48"/>
  <c r="Y47"/>
  <c r="Y4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3"/>
  <c r="Y2"/>
  <c r="CL2"/>
  <c r="CL3"/>
  <c r="CL4"/>
  <c r="CL5"/>
  <c r="CL6"/>
  <c r="CL7"/>
  <c r="CL8"/>
  <c r="CL9"/>
  <c r="CL10"/>
  <c r="CL11"/>
  <c r="CL12"/>
  <c r="CL13"/>
  <c r="CL14"/>
  <c r="CL15"/>
  <c r="CL16"/>
  <c r="CL17"/>
  <c r="CL18"/>
  <c r="CL19"/>
  <c r="CL20"/>
  <c r="CL21"/>
  <c r="CL22"/>
  <c r="CL23"/>
  <c r="CL24"/>
  <c r="CL25"/>
  <c r="CL26"/>
  <c r="CL27"/>
  <c r="CL28"/>
  <c r="CL29"/>
  <c r="CL30"/>
  <c r="CL31"/>
  <c r="CL32"/>
  <c r="CL33"/>
  <c r="CL34"/>
  <c r="CL35"/>
  <c r="CL36"/>
  <c r="CL37"/>
  <c r="CL38"/>
  <c r="CL39"/>
  <c r="CL40"/>
  <c r="CL41"/>
  <c r="CL42"/>
  <c r="CL43"/>
  <c r="CL44"/>
  <c r="CL45"/>
  <c r="CL46"/>
  <c r="CL47"/>
  <c r="CL48"/>
  <c r="CL49"/>
  <c r="CL50"/>
  <c r="CL51"/>
  <c r="CL52"/>
  <c r="CL53"/>
  <c r="CL54"/>
  <c r="CL55"/>
  <c r="CL56"/>
  <c r="CL57"/>
  <c r="CL58"/>
  <c r="CL59"/>
  <c r="CL60"/>
  <c r="CL61"/>
  <c r="CL62"/>
  <c r="CL63"/>
  <c r="CL64"/>
  <c r="CL65"/>
  <c r="CL66"/>
  <c r="CL67"/>
  <c r="CL68"/>
  <c r="CL69"/>
  <c r="CL70"/>
  <c r="CL71"/>
  <c r="CL72"/>
  <c r="CL73"/>
  <c r="CL74"/>
  <c r="CL75"/>
  <c r="CL76"/>
  <c r="CL77"/>
  <c r="CL78"/>
  <c r="CL79"/>
  <c r="CL80"/>
  <c r="CL81"/>
  <c r="CL82"/>
  <c r="CL83"/>
  <c r="CL84"/>
  <c r="CL85"/>
  <c r="CL86"/>
  <c r="CL87"/>
  <c r="CL88"/>
  <c r="CL89"/>
  <c r="CL90"/>
  <c r="CL91"/>
  <c r="CL92"/>
  <c r="CL93"/>
  <c r="CL94"/>
  <c r="CL95"/>
  <c r="CL96"/>
  <c r="CL97"/>
  <c r="CL98"/>
  <c r="CL99"/>
  <c r="CL100"/>
  <c r="CL101"/>
  <c r="CL102"/>
  <c r="CL103"/>
  <c r="CL104"/>
  <c r="CL105"/>
  <c r="CL106"/>
  <c r="CL107"/>
  <c r="CL108"/>
  <c r="CL109"/>
  <c r="CL110"/>
  <c r="CL111"/>
  <c r="CL112"/>
  <c r="CL113"/>
  <c r="CL114"/>
  <c r="CL115"/>
  <c r="CL116"/>
  <c r="CL117"/>
  <c r="CL118"/>
  <c r="CL119"/>
  <c r="CL120"/>
  <c r="CL121"/>
  <c r="CL122"/>
  <c r="CL123"/>
  <c r="CL124"/>
  <c r="CL125"/>
  <c r="CL126"/>
  <c r="CL127"/>
  <c r="CL128"/>
  <c r="CL129"/>
  <c r="CL130"/>
  <c r="CL131"/>
  <c r="CL132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D5" i="48"/>
  <c r="D4"/>
  <c r="D3"/>
  <c r="D2"/>
  <c r="I24" i="42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1"/>
  <c r="D6" i="37"/>
  <c r="D5"/>
  <c r="D4"/>
  <c r="D3"/>
  <c r="D2"/>
  <c r="C5" i="31"/>
  <c r="C4"/>
  <c r="C3"/>
  <c r="C2"/>
  <c r="C5" i="27"/>
  <c r="C4"/>
  <c r="C3"/>
  <c r="C2"/>
  <c r="B13" i="21"/>
  <c r="B12"/>
  <c r="L13" i="13"/>
  <c r="K13"/>
  <c r="J13"/>
  <c r="I13"/>
  <c r="L12"/>
  <c r="K12"/>
  <c r="J12"/>
  <c r="I12"/>
  <c r="L11"/>
  <c r="K11"/>
  <c r="J11"/>
  <c r="I11"/>
  <c r="L10"/>
  <c r="K10"/>
  <c r="J10"/>
  <c r="I10"/>
  <c r="L9"/>
  <c r="K9"/>
  <c r="J9"/>
  <c r="I9"/>
  <c r="L8"/>
  <c r="K8"/>
  <c r="J8"/>
  <c r="I8"/>
  <c r="L7"/>
  <c r="K7"/>
  <c r="J7"/>
  <c r="I7"/>
  <c r="L6"/>
  <c r="K6"/>
  <c r="J6"/>
  <c r="I6"/>
  <c r="L5"/>
  <c r="K5"/>
  <c r="J5"/>
  <c r="I5"/>
  <c r="L4"/>
  <c r="K4"/>
  <c r="J4"/>
  <c r="I4"/>
  <c r="L3"/>
  <c r="K3"/>
  <c r="J3"/>
  <c r="I3"/>
  <c r="D5" i="12"/>
  <c r="D4"/>
  <c r="D3"/>
  <c r="D2"/>
  <c r="D5" i="7"/>
  <c r="D4"/>
  <c r="D3"/>
  <c r="D2"/>
  <c r="AE132" i="1"/>
  <c r="AF132" s="1"/>
  <c r="AB132"/>
  <c r="AH132" s="1"/>
  <c r="U132"/>
  <c r="O132"/>
  <c r="AE131"/>
  <c r="AG131" s="1"/>
  <c r="AB131"/>
  <c r="AH131" s="1"/>
  <c r="U131"/>
  <c r="O131"/>
  <c r="AE130"/>
  <c r="AG130" s="1"/>
  <c r="AB130"/>
  <c r="AH130" s="1"/>
  <c r="U130"/>
  <c r="W130" s="1"/>
  <c r="O130"/>
  <c r="AE129"/>
  <c r="AG129" s="1"/>
  <c r="AB129"/>
  <c r="AH129" s="1"/>
  <c r="U129"/>
  <c r="O129"/>
  <c r="AE128"/>
  <c r="AF128" s="1"/>
  <c r="AB128"/>
  <c r="AH128" s="1"/>
  <c r="U128"/>
  <c r="O128"/>
  <c r="AE127"/>
  <c r="AG127" s="1"/>
  <c r="AB127"/>
  <c r="AH127" s="1"/>
  <c r="U127"/>
  <c r="O127"/>
  <c r="AE126"/>
  <c r="AG126" s="1"/>
  <c r="AB126"/>
  <c r="U126"/>
  <c r="O126"/>
  <c r="AE125"/>
  <c r="AG125" s="1"/>
  <c r="AB125"/>
  <c r="AH125" s="1"/>
  <c r="U125"/>
  <c r="O125"/>
  <c r="AE124"/>
  <c r="AF124" s="1"/>
  <c r="AB124"/>
  <c r="AH124" s="1"/>
  <c r="U124"/>
  <c r="O124"/>
  <c r="AE123"/>
  <c r="AG123" s="1"/>
  <c r="AB123"/>
  <c r="U123"/>
  <c r="O123"/>
  <c r="AE122"/>
  <c r="AG122" s="1"/>
  <c r="AB122"/>
  <c r="AH122" s="1"/>
  <c r="U122"/>
  <c r="O122"/>
  <c r="AE121"/>
  <c r="AG121" s="1"/>
  <c r="AB121"/>
  <c r="AH121" s="1"/>
  <c r="U121"/>
  <c r="O121"/>
  <c r="AE120"/>
  <c r="AF120" s="1"/>
  <c r="AB120"/>
  <c r="AH120" s="1"/>
  <c r="U120"/>
  <c r="W120" s="1"/>
  <c r="O120"/>
  <c r="AE119"/>
  <c r="AG119" s="1"/>
  <c r="AB119"/>
  <c r="U119"/>
  <c r="O119"/>
  <c r="AE118"/>
  <c r="AG118" s="1"/>
  <c r="AB118"/>
  <c r="AH118" s="1"/>
  <c r="U118"/>
  <c r="O118"/>
  <c r="AE117"/>
  <c r="AG117" s="1"/>
  <c r="AB117"/>
  <c r="AH117" s="1"/>
  <c r="U117"/>
  <c r="O117"/>
  <c r="AE116"/>
  <c r="AF116" s="1"/>
  <c r="AB116"/>
  <c r="AH116" s="1"/>
  <c r="U116"/>
  <c r="O116"/>
  <c r="AE115"/>
  <c r="AG115" s="1"/>
  <c r="AB115"/>
  <c r="U115"/>
  <c r="O115"/>
  <c r="AE114"/>
  <c r="AG114" s="1"/>
  <c r="AB114"/>
  <c r="U114"/>
  <c r="W114" s="1"/>
  <c r="O114"/>
  <c r="AE113"/>
  <c r="AG113" s="1"/>
  <c r="AB113"/>
  <c r="AH113" s="1"/>
  <c r="U113"/>
  <c r="O113"/>
  <c r="AE112"/>
  <c r="AF112" s="1"/>
  <c r="AB112"/>
  <c r="AH112" s="1"/>
  <c r="U112"/>
  <c r="W112" s="1"/>
  <c r="O112"/>
  <c r="AE111"/>
  <c r="AG111" s="1"/>
  <c r="AB111"/>
  <c r="U111"/>
  <c r="O111"/>
  <c r="AE110"/>
  <c r="AG110" s="1"/>
  <c r="AB110"/>
  <c r="AH110" s="1"/>
  <c r="U110"/>
  <c r="O110"/>
  <c r="AE109"/>
  <c r="AG109" s="1"/>
  <c r="AB109"/>
  <c r="U109"/>
  <c r="O109"/>
  <c r="AE108"/>
  <c r="AF108" s="1"/>
  <c r="AB108"/>
  <c r="AH108" s="1"/>
  <c r="U108"/>
  <c r="W108" s="1"/>
  <c r="O108"/>
  <c r="AE107"/>
  <c r="AG107" s="1"/>
  <c r="AB107"/>
  <c r="AH107" s="1"/>
  <c r="U107"/>
  <c r="O107"/>
  <c r="AE106"/>
  <c r="AG106" s="1"/>
  <c r="AB106"/>
  <c r="AH106" s="1"/>
  <c r="U106"/>
  <c r="O106"/>
  <c r="AE105"/>
  <c r="AG105" s="1"/>
  <c r="AB105"/>
  <c r="U105"/>
  <c r="O105"/>
  <c r="AE104"/>
  <c r="AF104" s="1"/>
  <c r="AB104"/>
  <c r="AH104" s="1"/>
  <c r="U104"/>
  <c r="O104"/>
  <c r="AE103"/>
  <c r="AG103" s="1"/>
  <c r="AB103"/>
  <c r="AH103" s="1"/>
  <c r="U103"/>
  <c r="O103"/>
  <c r="AE102"/>
  <c r="AG102" s="1"/>
  <c r="AB102"/>
  <c r="AH102" s="1"/>
  <c r="U102"/>
  <c r="O102"/>
  <c r="AE101"/>
  <c r="AG101" s="1"/>
  <c r="AB101"/>
  <c r="AH101" s="1"/>
  <c r="U101"/>
  <c r="W101" s="1"/>
  <c r="O101"/>
  <c r="AE100"/>
  <c r="AF100" s="1"/>
  <c r="AB100"/>
  <c r="AH100" s="1"/>
  <c r="U100"/>
  <c r="O100"/>
  <c r="AE99"/>
  <c r="AG99" s="1"/>
  <c r="AB99"/>
  <c r="U99"/>
  <c r="O99"/>
  <c r="AE98"/>
  <c r="AG98" s="1"/>
  <c r="AB98"/>
  <c r="AH98" s="1"/>
  <c r="U98"/>
  <c r="O98"/>
  <c r="AE97"/>
  <c r="AG97" s="1"/>
  <c r="AB97"/>
  <c r="AH97" s="1"/>
  <c r="U97"/>
  <c r="O97"/>
  <c r="AE96"/>
  <c r="AF96" s="1"/>
  <c r="AB96"/>
  <c r="AH96" s="1"/>
  <c r="U96"/>
  <c r="O96"/>
  <c r="AE95"/>
  <c r="AG95" s="1"/>
  <c r="AB95"/>
  <c r="AH95" s="1"/>
  <c r="U95"/>
  <c r="W95" s="1"/>
  <c r="O95"/>
  <c r="AE94"/>
  <c r="AG94" s="1"/>
  <c r="AB94"/>
  <c r="AH94" s="1"/>
  <c r="U94"/>
  <c r="W94" s="1"/>
  <c r="O94"/>
  <c r="AE93"/>
  <c r="AG93" s="1"/>
  <c r="AB93"/>
  <c r="AH93" s="1"/>
  <c r="U93"/>
  <c r="O93"/>
  <c r="AE92"/>
  <c r="AF92" s="1"/>
  <c r="AB92"/>
  <c r="AH92" s="1"/>
  <c r="U92"/>
  <c r="W92" s="1"/>
  <c r="O92"/>
  <c r="AE91"/>
  <c r="AG91" s="1"/>
  <c r="AB91"/>
  <c r="AH91" s="1"/>
  <c r="U91"/>
  <c r="W91" s="1"/>
  <c r="O91"/>
  <c r="AE90"/>
  <c r="AG90" s="1"/>
  <c r="AB90"/>
  <c r="AH90" s="1"/>
  <c r="U90"/>
  <c r="O90"/>
  <c r="AE89"/>
  <c r="AG89" s="1"/>
  <c r="AB89"/>
  <c r="AH89" s="1"/>
  <c r="U89"/>
  <c r="W89" s="1"/>
  <c r="O89"/>
  <c r="AE88"/>
  <c r="AF88" s="1"/>
  <c r="AB88"/>
  <c r="U88"/>
  <c r="W88" s="1"/>
  <c r="O88"/>
  <c r="AE87"/>
  <c r="AG87" s="1"/>
  <c r="AB87"/>
  <c r="AH87" s="1"/>
  <c r="U87"/>
  <c r="O87"/>
  <c r="AE86"/>
  <c r="AG86" s="1"/>
  <c r="AB86"/>
  <c r="AH86" s="1"/>
  <c r="U86"/>
  <c r="W86" s="1"/>
  <c r="O86"/>
  <c r="AE85"/>
  <c r="AG85" s="1"/>
  <c r="AB85"/>
  <c r="AH85" s="1"/>
  <c r="U85"/>
  <c r="O85"/>
  <c r="AE84"/>
  <c r="AF84" s="1"/>
  <c r="AB84"/>
  <c r="AH84" s="1"/>
  <c r="U84"/>
  <c r="O84"/>
  <c r="AE83"/>
  <c r="AG83" s="1"/>
  <c r="AB83"/>
  <c r="AH83" s="1"/>
  <c r="U83"/>
  <c r="O83"/>
  <c r="AE82"/>
  <c r="AG82" s="1"/>
  <c r="AB82"/>
  <c r="AH82" s="1"/>
  <c r="U82"/>
  <c r="O82"/>
  <c r="AE81"/>
  <c r="AG81" s="1"/>
  <c r="AB81"/>
  <c r="AH81" s="1"/>
  <c r="U81"/>
  <c r="O81"/>
  <c r="AE80"/>
  <c r="AF80" s="1"/>
  <c r="AB80"/>
  <c r="AH80" s="1"/>
  <c r="U80"/>
  <c r="O80"/>
  <c r="AE79"/>
  <c r="AG79" s="1"/>
  <c r="AB79"/>
  <c r="AH79" s="1"/>
  <c r="U79"/>
  <c r="W79" s="1"/>
  <c r="O79"/>
  <c r="AE78"/>
  <c r="AG78" s="1"/>
  <c r="AB78"/>
  <c r="U78"/>
  <c r="W78" s="1"/>
  <c r="O78"/>
  <c r="AE77"/>
  <c r="AG77" s="1"/>
  <c r="AB77"/>
  <c r="U77"/>
  <c r="O77"/>
  <c r="AE76"/>
  <c r="AF76" s="1"/>
  <c r="AB76"/>
  <c r="U76"/>
  <c r="O76"/>
  <c r="AE75"/>
  <c r="AG75" s="1"/>
  <c r="AB75"/>
  <c r="AH75" s="1"/>
  <c r="U75"/>
  <c r="O75"/>
  <c r="AE74"/>
  <c r="AG74" s="1"/>
  <c r="AB74"/>
  <c r="AH74" s="1"/>
  <c r="U74"/>
  <c r="O74"/>
  <c r="AE73"/>
  <c r="AG73" s="1"/>
  <c r="AB73"/>
  <c r="AH73" s="1"/>
  <c r="U73"/>
  <c r="O73"/>
  <c r="AE72"/>
  <c r="AF72" s="1"/>
  <c r="AB72"/>
  <c r="AH72" s="1"/>
  <c r="U72"/>
  <c r="W72" s="1"/>
  <c r="O72"/>
  <c r="AE71"/>
  <c r="AG71" s="1"/>
  <c r="AB71"/>
  <c r="AH71" s="1"/>
  <c r="U71"/>
  <c r="O71"/>
  <c r="AE70"/>
  <c r="AG70" s="1"/>
  <c r="AB70"/>
  <c r="AH70" s="1"/>
  <c r="U70"/>
  <c r="O70"/>
  <c r="AE69"/>
  <c r="AG69" s="1"/>
  <c r="AB69"/>
  <c r="AH69" s="1"/>
  <c r="U69"/>
  <c r="O69"/>
  <c r="AE68"/>
  <c r="AF68" s="1"/>
  <c r="AB68"/>
  <c r="AH68" s="1"/>
  <c r="U68"/>
  <c r="W68" s="1"/>
  <c r="O68"/>
  <c r="AE67"/>
  <c r="AG67" s="1"/>
  <c r="AB67"/>
  <c r="AH67" s="1"/>
  <c r="U67"/>
  <c r="W67" s="1"/>
  <c r="O67"/>
  <c r="AE66"/>
  <c r="AG66" s="1"/>
  <c r="AB66"/>
  <c r="U66"/>
  <c r="O66"/>
  <c r="AE65"/>
  <c r="AG65" s="1"/>
  <c r="AB65"/>
  <c r="AH65" s="1"/>
  <c r="U65"/>
  <c r="W65" s="1"/>
  <c r="O65"/>
  <c r="AE64"/>
  <c r="AF64" s="1"/>
  <c r="AB64"/>
  <c r="AH64" s="1"/>
  <c r="U64"/>
  <c r="O64"/>
  <c r="AE63"/>
  <c r="AG63" s="1"/>
  <c r="AB63"/>
  <c r="U63"/>
  <c r="O63"/>
  <c r="AE62"/>
  <c r="AG62" s="1"/>
  <c r="AB62"/>
  <c r="AH62" s="1"/>
  <c r="U62"/>
  <c r="W62" s="1"/>
  <c r="O62"/>
  <c r="AE61"/>
  <c r="AG61" s="1"/>
  <c r="AB61"/>
  <c r="AH61" s="1"/>
  <c r="U61"/>
  <c r="O61"/>
  <c r="AE60"/>
  <c r="AF60" s="1"/>
  <c r="AB60"/>
  <c r="AH60" s="1"/>
  <c r="U60"/>
  <c r="O60"/>
  <c r="AE59"/>
  <c r="AG59" s="1"/>
  <c r="AB59"/>
  <c r="AH59" s="1"/>
  <c r="U59"/>
  <c r="W59" s="1"/>
  <c r="O59"/>
  <c r="AE58"/>
  <c r="AG58" s="1"/>
  <c r="AB58"/>
  <c r="AH58" s="1"/>
  <c r="U58"/>
  <c r="W58" s="1"/>
  <c r="O58"/>
  <c r="AE57"/>
  <c r="AG57" s="1"/>
  <c r="AB57"/>
  <c r="AH57" s="1"/>
  <c r="U57"/>
  <c r="W57" s="1"/>
  <c r="O57"/>
  <c r="AE56"/>
  <c r="AF56" s="1"/>
  <c r="AB56"/>
  <c r="AH56" s="1"/>
  <c r="U56"/>
  <c r="O56"/>
  <c r="AE55"/>
  <c r="AG55" s="1"/>
  <c r="AB55"/>
  <c r="U55"/>
  <c r="W55" s="1"/>
  <c r="O55"/>
  <c r="AE54"/>
  <c r="AG54" s="1"/>
  <c r="AB54"/>
  <c r="AH54" s="1"/>
  <c r="U54"/>
  <c r="O54"/>
  <c r="AE53"/>
  <c r="AG53" s="1"/>
  <c r="AB53"/>
  <c r="AH53" s="1"/>
  <c r="U53"/>
  <c r="O53"/>
  <c r="AE52"/>
  <c r="AF52" s="1"/>
  <c r="AB52"/>
  <c r="U52"/>
  <c r="O52"/>
  <c r="AE51"/>
  <c r="AG51" s="1"/>
  <c r="AB51"/>
  <c r="U51"/>
  <c r="O51"/>
  <c r="AE50"/>
  <c r="AG50" s="1"/>
  <c r="AB50"/>
  <c r="AH50" s="1"/>
  <c r="U50"/>
  <c r="W50" s="1"/>
  <c r="O50"/>
  <c r="AE49"/>
  <c r="AG49" s="1"/>
  <c r="AB49"/>
  <c r="AH49" s="1"/>
  <c r="U49"/>
  <c r="O49"/>
  <c r="AE48"/>
  <c r="AF48" s="1"/>
  <c r="AB48"/>
  <c r="AH48" s="1"/>
  <c r="U48"/>
  <c r="W48" s="1"/>
  <c r="O48"/>
  <c r="AE47"/>
  <c r="AG47" s="1"/>
  <c r="AB47"/>
  <c r="U47"/>
  <c r="O47"/>
  <c r="AE46"/>
  <c r="AG46" s="1"/>
  <c r="AB46"/>
  <c r="U46"/>
  <c r="O46"/>
  <c r="AE45"/>
  <c r="AG45" s="1"/>
  <c r="AB45"/>
  <c r="AH45" s="1"/>
  <c r="U45"/>
  <c r="O45"/>
  <c r="AE44"/>
  <c r="AF44" s="1"/>
  <c r="AB44"/>
  <c r="U44"/>
  <c r="O44"/>
  <c r="AE43"/>
  <c r="AG43" s="1"/>
  <c r="AB43"/>
  <c r="AH43" s="1"/>
  <c r="U43"/>
  <c r="O43"/>
  <c r="AE42"/>
  <c r="AG42" s="1"/>
  <c r="AB42"/>
  <c r="U42"/>
  <c r="W42" s="1"/>
  <c r="O42"/>
  <c r="AE41"/>
  <c r="AG41" s="1"/>
  <c r="AB41"/>
  <c r="AH41" s="1"/>
  <c r="U41"/>
  <c r="W41" s="1"/>
  <c r="O41"/>
  <c r="AE40"/>
  <c r="AF40" s="1"/>
  <c r="AB40"/>
  <c r="AH40" s="1"/>
  <c r="U40"/>
  <c r="W40" s="1"/>
  <c r="O40"/>
  <c r="AE39"/>
  <c r="AG39" s="1"/>
  <c r="AB39"/>
  <c r="AH39" s="1"/>
  <c r="U39"/>
  <c r="O39"/>
  <c r="AE38"/>
  <c r="AG38" s="1"/>
  <c r="AB38"/>
  <c r="AH38" s="1"/>
  <c r="U38"/>
  <c r="O38"/>
  <c r="AE37"/>
  <c r="AG37" s="1"/>
  <c r="AB37"/>
  <c r="AH37" s="1"/>
  <c r="U37"/>
  <c r="O37"/>
  <c r="AE36"/>
  <c r="AF36" s="1"/>
  <c r="AB36"/>
  <c r="AH36" s="1"/>
  <c r="U36"/>
  <c r="W36" s="1"/>
  <c r="O36"/>
  <c r="AE35"/>
  <c r="AG35" s="1"/>
  <c r="AB35"/>
  <c r="U35"/>
  <c r="O35"/>
  <c r="AE34"/>
  <c r="AG34" s="1"/>
  <c r="AB34"/>
  <c r="AH34" s="1"/>
  <c r="U34"/>
  <c r="O34"/>
  <c r="AE33"/>
  <c r="AG33" s="1"/>
  <c r="AB33"/>
  <c r="AH33" s="1"/>
  <c r="U33"/>
  <c r="O33"/>
  <c r="AE32"/>
  <c r="AF32" s="1"/>
  <c r="AB32"/>
  <c r="AH32" s="1"/>
  <c r="U32"/>
  <c r="W32" s="1"/>
  <c r="O32"/>
  <c r="AE31"/>
  <c r="AG31" s="1"/>
  <c r="AB31"/>
  <c r="AH31" s="1"/>
  <c r="U31"/>
  <c r="W31" s="1"/>
  <c r="O31"/>
  <c r="AE30"/>
  <c r="AG30" s="1"/>
  <c r="AB30"/>
  <c r="AH30" s="1"/>
  <c r="U30"/>
  <c r="W30" s="1"/>
  <c r="O30"/>
  <c r="AE29"/>
  <c r="AG29" s="1"/>
  <c r="AB29"/>
  <c r="AH29" s="1"/>
  <c r="U29"/>
  <c r="O29"/>
  <c r="AE28"/>
  <c r="AF28" s="1"/>
  <c r="AB28"/>
  <c r="AH28" s="1"/>
  <c r="U28"/>
  <c r="O28"/>
  <c r="AE27"/>
  <c r="AG27" s="1"/>
  <c r="AB27"/>
  <c r="AH27" s="1"/>
  <c r="U27"/>
  <c r="O27"/>
  <c r="AE26"/>
  <c r="AG26" s="1"/>
  <c r="AB26"/>
  <c r="AH26" s="1"/>
  <c r="U26"/>
  <c r="O26"/>
  <c r="AE25"/>
  <c r="AG25" s="1"/>
  <c r="AB25"/>
  <c r="AH25" s="1"/>
  <c r="U25"/>
  <c r="O25"/>
  <c r="AE24"/>
  <c r="AF24" s="1"/>
  <c r="AB24"/>
  <c r="U24"/>
  <c r="O24"/>
  <c r="AE23"/>
  <c r="AG23" s="1"/>
  <c r="AB23"/>
  <c r="AH23" s="1"/>
  <c r="U23"/>
  <c r="O23"/>
  <c r="AE22"/>
  <c r="AG22" s="1"/>
  <c r="AB22"/>
  <c r="AH22" s="1"/>
  <c r="U22"/>
  <c r="W22" s="1"/>
  <c r="O22"/>
  <c r="AE21"/>
  <c r="AG21" s="1"/>
  <c r="AB21"/>
  <c r="AH21" s="1"/>
  <c r="U21"/>
  <c r="W21" s="1"/>
  <c r="O21"/>
  <c r="AE20"/>
  <c r="AF20" s="1"/>
  <c r="AB20"/>
  <c r="AH20" s="1"/>
  <c r="U20"/>
  <c r="O20"/>
  <c r="AE19"/>
  <c r="AG19" s="1"/>
  <c r="AB19"/>
  <c r="AH19" s="1"/>
  <c r="U19"/>
  <c r="O19"/>
  <c r="AE18"/>
  <c r="AG18" s="1"/>
  <c r="AB18"/>
  <c r="U18"/>
  <c r="O18"/>
  <c r="AE17"/>
  <c r="AG17" s="1"/>
  <c r="AB17"/>
  <c r="AH17" s="1"/>
  <c r="U17"/>
  <c r="O17"/>
  <c r="AE16"/>
  <c r="AF16" s="1"/>
  <c r="AB16"/>
  <c r="U16"/>
  <c r="W16" s="1"/>
  <c r="O16"/>
  <c r="AE15"/>
  <c r="AG15" s="1"/>
  <c r="AB15"/>
  <c r="AH15" s="1"/>
  <c r="U15"/>
  <c r="O15"/>
  <c r="AE14"/>
  <c r="AG14" s="1"/>
  <c r="AB14"/>
  <c r="AH14" s="1"/>
  <c r="U14"/>
  <c r="W14" s="1"/>
  <c r="O14"/>
  <c r="AE13"/>
  <c r="AG13" s="1"/>
  <c r="AB13"/>
  <c r="AH13" s="1"/>
  <c r="U13"/>
  <c r="W13" s="1"/>
  <c r="O13"/>
  <c r="AE12"/>
  <c r="AF12" s="1"/>
  <c r="AB12"/>
  <c r="AH12" s="1"/>
  <c r="U12"/>
  <c r="O12"/>
  <c r="AE11"/>
  <c r="AG11" s="1"/>
  <c r="AB11"/>
  <c r="U11"/>
  <c r="O11"/>
  <c r="AE10"/>
  <c r="AG10" s="1"/>
  <c r="AB10"/>
  <c r="AH10" s="1"/>
  <c r="U10"/>
  <c r="O10"/>
  <c r="AE9"/>
  <c r="AG9" s="1"/>
  <c r="AB9"/>
  <c r="AH9" s="1"/>
  <c r="U9"/>
  <c r="W9" s="1"/>
  <c r="O9"/>
  <c r="AE8"/>
  <c r="AF8" s="1"/>
  <c r="AB8"/>
  <c r="AH8" s="1"/>
  <c r="U8"/>
  <c r="O8"/>
  <c r="AE7"/>
  <c r="AG7" s="1"/>
  <c r="AB7"/>
  <c r="U7"/>
  <c r="O7"/>
  <c r="AE6"/>
  <c r="AG6" s="1"/>
  <c r="AB6"/>
  <c r="U6"/>
  <c r="O6"/>
  <c r="AE5"/>
  <c r="AG5" s="1"/>
  <c r="AB5"/>
  <c r="U5"/>
  <c r="O5"/>
  <c r="AE4"/>
  <c r="AF4" s="1"/>
  <c r="AB4"/>
  <c r="U4"/>
  <c r="W4" s="1"/>
  <c r="O4"/>
  <c r="AE3"/>
  <c r="AG3" s="1"/>
  <c r="AB3"/>
  <c r="AH3" s="1"/>
  <c r="U3"/>
  <c r="W3" s="1"/>
  <c r="O3"/>
  <c r="AE2"/>
  <c r="AG2" s="1"/>
  <c r="U2"/>
  <c r="O2"/>
  <c r="W6" l="1"/>
  <c r="V6" s="1"/>
  <c r="W115"/>
  <c r="V115" s="1"/>
  <c r="W7"/>
  <c r="W19"/>
  <c r="V19" s="1"/>
  <c r="W23"/>
  <c r="V23" s="1"/>
  <c r="W25"/>
  <c r="V25" s="1"/>
  <c r="W27"/>
  <c r="V27" s="1"/>
  <c r="W28"/>
  <c r="V28" s="1"/>
  <c r="W49"/>
  <c r="V49" s="1"/>
  <c r="W63"/>
  <c r="V63" s="1"/>
  <c r="W64"/>
  <c r="W71"/>
  <c r="W73"/>
  <c r="V73" s="1"/>
  <c r="W76"/>
  <c r="W82"/>
  <c r="W87"/>
  <c r="V87" s="1"/>
  <c r="W93"/>
  <c r="V93" s="1"/>
  <c r="W98"/>
  <c r="V98" s="1"/>
  <c r="W106"/>
  <c r="V106" s="1"/>
  <c r="W109"/>
  <c r="V109" s="1"/>
  <c r="W116"/>
  <c r="V116" s="1"/>
  <c r="W122"/>
  <c r="W124"/>
  <c r="W126"/>
  <c r="V126" s="1"/>
  <c r="W127"/>
  <c r="V127" s="1"/>
  <c r="W129"/>
  <c r="W131"/>
  <c r="V131" s="1"/>
  <c r="W18"/>
  <c r="V18" s="1"/>
  <c r="W24"/>
  <c r="V24" s="1"/>
  <c r="W34"/>
  <c r="V34" s="1"/>
  <c r="W53"/>
  <c r="W61"/>
  <c r="W66"/>
  <c r="V66" s="1"/>
  <c r="W74"/>
  <c r="W81"/>
  <c r="V81" s="1"/>
  <c r="W83"/>
  <c r="V83" s="1"/>
  <c r="W96"/>
  <c r="V96" s="1"/>
  <c r="W97"/>
  <c r="W99"/>
  <c r="W103"/>
  <c r="W105"/>
  <c r="V105" s="1"/>
  <c r="W110"/>
  <c r="W111"/>
  <c r="W113"/>
  <c r="V113" s="1"/>
  <c r="W117"/>
  <c r="V117" s="1"/>
  <c r="W118"/>
  <c r="V118" s="1"/>
  <c r="W119"/>
  <c r="V119" s="1"/>
  <c r="W121"/>
  <c r="V121" s="1"/>
  <c r="W123"/>
  <c r="V123" s="1"/>
  <c r="W125"/>
  <c r="V125" s="1"/>
  <c r="W128"/>
  <c r="W132"/>
  <c r="V132" s="1"/>
  <c r="W2"/>
  <c r="V2" s="1"/>
  <c r="W29"/>
  <c r="V29" s="1"/>
  <c r="W37"/>
  <c r="W47"/>
  <c r="V47" s="1"/>
  <c r="W52"/>
  <c r="V52" s="1"/>
  <c r="W56"/>
  <c r="V56" s="1"/>
  <c r="W69"/>
  <c r="V69" s="1"/>
  <c r="W70"/>
  <c r="V70" s="1"/>
  <c r="W75"/>
  <c r="V75" s="1"/>
  <c r="W77"/>
  <c r="V77" s="1"/>
  <c r="W80"/>
  <c r="V80" s="1"/>
  <c r="W84"/>
  <c r="V84" s="1"/>
  <c r="W85"/>
  <c r="V85" s="1"/>
  <c r="W90"/>
  <c r="W100"/>
  <c r="V100" s="1"/>
  <c r="W102"/>
  <c r="V102" s="1"/>
  <c r="W104"/>
  <c r="V104" s="1"/>
  <c r="W107"/>
  <c r="V107" s="1"/>
  <c r="W8"/>
  <c r="V8" s="1"/>
  <c r="W54"/>
  <c r="V54" s="1"/>
  <c r="W35"/>
  <c r="V35" s="1"/>
  <c r="W12"/>
  <c r="V12" s="1"/>
  <c r="W51"/>
  <c r="V51" s="1"/>
  <c r="W44"/>
  <c r="V44" s="1"/>
  <c r="W39"/>
  <c r="V39" s="1"/>
  <c r="W17"/>
  <c r="V17" s="1"/>
  <c r="V16"/>
  <c r="V36"/>
  <c r="V50"/>
  <c r="V58"/>
  <c r="W43"/>
  <c r="V43" s="1"/>
  <c r="W46"/>
  <c r="V46" s="1"/>
  <c r="W11"/>
  <c r="V11" s="1"/>
  <c r="W10"/>
  <c r="V10" s="1"/>
  <c r="W45"/>
  <c r="V45" s="1"/>
  <c r="W5"/>
  <c r="V5" s="1"/>
  <c r="W60"/>
  <c r="V60" s="1"/>
  <c r="W38"/>
  <c r="V38" s="1"/>
  <c r="W33"/>
  <c r="V33" s="1"/>
  <c r="W26"/>
  <c r="V26" s="1"/>
  <c r="W20"/>
  <c r="V20" s="1"/>
  <c r="W15"/>
  <c r="V15" s="1"/>
  <c r="V7"/>
  <c r="V37"/>
  <c r="V41"/>
  <c r="V21"/>
  <c r="V40"/>
  <c r="V64"/>
  <c r="V13"/>
  <c r="V57"/>
  <c r="V59"/>
  <c r="V4"/>
  <c r="V9"/>
  <c r="V22"/>
  <c r="V30"/>
  <c r="V3"/>
  <c r="V14"/>
  <c r="V31"/>
  <c r="V32"/>
  <c r="V42"/>
  <c r="V48"/>
  <c r="V53"/>
  <c r="V61"/>
  <c r="V62"/>
  <c r="V65"/>
  <c r="V71"/>
  <c r="V76"/>
  <c r="V79"/>
  <c r="V86"/>
  <c r="V89"/>
  <c r="V114"/>
  <c r="AG116"/>
  <c r="AF39"/>
  <c r="AG52"/>
  <c r="AF103"/>
  <c r="AG84"/>
  <c r="AG20"/>
  <c r="AF71"/>
  <c r="AG132"/>
  <c r="AG68"/>
  <c r="AF119"/>
  <c r="AF55"/>
  <c r="AG100"/>
  <c r="AG36"/>
  <c r="AF87"/>
  <c r="AF23"/>
  <c r="AG124"/>
  <c r="AG108"/>
  <c r="AG92"/>
  <c r="AG76"/>
  <c r="AG60"/>
  <c r="AG44"/>
  <c r="AG28"/>
  <c r="AG12"/>
  <c r="AF127"/>
  <c r="AF111"/>
  <c r="AF95"/>
  <c r="AF79"/>
  <c r="AF63"/>
  <c r="AF47"/>
  <c r="AF31"/>
  <c r="AF15"/>
  <c r="AG120"/>
  <c r="AG104"/>
  <c r="AG88"/>
  <c r="AG72"/>
  <c r="AG56"/>
  <c r="AG40"/>
  <c r="AG24"/>
  <c r="AG8"/>
  <c r="AF123"/>
  <c r="AF107"/>
  <c r="AF91"/>
  <c r="AF75"/>
  <c r="AF59"/>
  <c r="AF43"/>
  <c r="AF27"/>
  <c r="AF11"/>
  <c r="AG4"/>
  <c r="AF7"/>
  <c r="AG128"/>
  <c r="AG112"/>
  <c r="AG96"/>
  <c r="AG80"/>
  <c r="AG64"/>
  <c r="AG48"/>
  <c r="AG32"/>
  <c r="AG16"/>
  <c r="AF131"/>
  <c r="AF115"/>
  <c r="AF99"/>
  <c r="AF83"/>
  <c r="AF67"/>
  <c r="AF51"/>
  <c r="AF35"/>
  <c r="AF19"/>
  <c r="AF3"/>
  <c r="AF126"/>
  <c r="AF118"/>
  <c r="AF110"/>
  <c r="AF102"/>
  <c r="AF94"/>
  <c r="AF86"/>
  <c r="AF78"/>
  <c r="AF70"/>
  <c r="AF62"/>
  <c r="AF54"/>
  <c r="AF46"/>
  <c r="AF38"/>
  <c r="AF30"/>
  <c r="AF22"/>
  <c r="AF14"/>
  <c r="AF6"/>
  <c r="AF130"/>
  <c r="AF122"/>
  <c r="AF114"/>
  <c r="AF106"/>
  <c r="AF98"/>
  <c r="AF90"/>
  <c r="AF82"/>
  <c r="AF74"/>
  <c r="AF66"/>
  <c r="AF58"/>
  <c r="AF50"/>
  <c r="AF42"/>
  <c r="AF34"/>
  <c r="AF26"/>
  <c r="AF18"/>
  <c r="AF10"/>
  <c r="AF2"/>
  <c r="V67"/>
  <c r="V68"/>
  <c r="V72"/>
  <c r="V74"/>
  <c r="V78"/>
  <c r="V82"/>
  <c r="V91"/>
  <c r="V99"/>
  <c r="V103"/>
  <c r="V111"/>
  <c r="V124"/>
  <c r="V128"/>
  <c r="V130"/>
  <c r="AF129"/>
  <c r="AF125"/>
  <c r="AF121"/>
  <c r="AF117"/>
  <c r="AF113"/>
  <c r="AF109"/>
  <c r="AF105"/>
  <c r="AF101"/>
  <c r="AF97"/>
  <c r="AF93"/>
  <c r="AF89"/>
  <c r="AF85"/>
  <c r="AF81"/>
  <c r="AF77"/>
  <c r="AF73"/>
  <c r="AF69"/>
  <c r="AF65"/>
  <c r="AF61"/>
  <c r="AF57"/>
  <c r="AF53"/>
  <c r="AF49"/>
  <c r="AF45"/>
  <c r="AF41"/>
  <c r="AF37"/>
  <c r="AF33"/>
  <c r="AF29"/>
  <c r="AF25"/>
  <c r="AF21"/>
  <c r="AF17"/>
  <c r="AF13"/>
  <c r="AF9"/>
  <c r="AF5"/>
  <c r="V88"/>
  <c r="V90"/>
  <c r="V92"/>
  <c r="V94"/>
  <c r="V95"/>
  <c r="V97"/>
  <c r="V101"/>
  <c r="V108"/>
  <c r="V110"/>
  <c r="V112"/>
  <c r="V120"/>
  <c r="V122"/>
  <c r="V129"/>
  <c r="V55"/>
  <c r="B3"/>
  <c r="B5"/>
  <c r="B9"/>
  <c r="B17"/>
  <c r="B20"/>
  <c r="B21"/>
  <c r="B23"/>
  <c r="B24"/>
  <c r="B27"/>
  <c r="B28"/>
  <c r="B31"/>
  <c r="B38"/>
  <c r="B39"/>
  <c r="B40"/>
  <c r="B42"/>
  <c r="B44"/>
  <c r="B48"/>
  <c r="B56"/>
  <c r="B60"/>
  <c r="B2"/>
  <c r="B8"/>
  <c r="B10"/>
  <c r="B12"/>
  <c r="B14"/>
  <c r="B25"/>
  <c r="B29"/>
  <c r="B30"/>
  <c r="B32"/>
  <c r="B33"/>
  <c r="B34"/>
  <c r="B43"/>
  <c r="B45"/>
  <c r="B47"/>
  <c r="B50"/>
  <c r="B52"/>
  <c r="B54"/>
  <c r="B55"/>
  <c r="B57"/>
  <c r="B58"/>
  <c r="B59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4"/>
  <c r="B6"/>
  <c r="B7"/>
  <c r="B11"/>
  <c r="B13"/>
  <c r="B15"/>
  <c r="B16"/>
  <c r="B18"/>
  <c r="B19"/>
  <c r="B22"/>
  <c r="B26"/>
  <c r="B35"/>
  <c r="B36"/>
  <c r="B37"/>
  <c r="B41"/>
  <c r="B46"/>
  <c r="B49"/>
  <c r="B51"/>
  <c r="B53"/>
  <c r="AH4"/>
  <c r="AH5"/>
  <c r="AH6"/>
  <c r="AH7"/>
  <c r="AH11"/>
  <c r="AH16"/>
  <c r="AH18"/>
  <c r="AH24"/>
  <c r="AH35"/>
  <c r="AH42"/>
  <c r="AH44"/>
  <c r="AH46"/>
  <c r="AH47"/>
  <c r="AH51"/>
  <c r="AH52"/>
  <c r="AH55"/>
  <c r="AH63"/>
  <c r="AH66"/>
  <c r="AH76"/>
  <c r="AH77"/>
  <c r="AH78"/>
  <c r="AH88"/>
  <c r="AH99"/>
  <c r="AH105"/>
  <c r="AH109"/>
  <c r="AH111"/>
  <c r="AH114"/>
  <c r="AH115"/>
  <c r="AH119"/>
  <c r="AH123"/>
  <c r="AH126"/>
</calcChain>
</file>

<file path=xl/sharedStrings.xml><?xml version="1.0" encoding="utf-8"?>
<sst xmlns="http://schemas.openxmlformats.org/spreadsheetml/2006/main" count="7942" uniqueCount="648">
  <si>
    <t>id</t>
  </si>
  <si>
    <t>période alias</t>
  </si>
  <si>
    <t>période</t>
  </si>
  <si>
    <t>periode_mois</t>
  </si>
  <si>
    <t>periode_annee</t>
  </si>
  <si>
    <t>nom</t>
  </si>
  <si>
    <t>prenom</t>
  </si>
  <si>
    <t>age</t>
  </si>
  <si>
    <t>sexe</t>
  </si>
  <si>
    <t>date_de_naissance</t>
  </si>
  <si>
    <t>date_d_entree</t>
  </si>
  <si>
    <t>date_de_sortie</t>
  </si>
  <si>
    <t>duree_hospit</t>
  </si>
  <si>
    <t>onco_hemato</t>
  </si>
  <si>
    <t>Type de néoplasie</t>
  </si>
  <si>
    <t>diagnostic</t>
  </si>
  <si>
    <t>taille</t>
  </si>
  <si>
    <t>poids_init</t>
  </si>
  <si>
    <t>poids_entree</t>
  </si>
  <si>
    <t>poids_sortie</t>
  </si>
  <si>
    <t>imc</t>
  </si>
  <si>
    <t>interval imc</t>
  </si>
  <si>
    <t>nb_pesees</t>
  </si>
  <si>
    <t>nb_pesées_int</t>
  </si>
  <si>
    <t>% perte_de_poids</t>
  </si>
  <si>
    <t>gain/perte de poids</t>
  </si>
  <si>
    <t>% perte de poids DH</t>
  </si>
  <si>
    <t>% gain de poids DH</t>
  </si>
  <si>
    <t>perte de poids C/NC</t>
  </si>
  <si>
    <t>albumine</t>
  </si>
  <si>
    <t>EN</t>
  </si>
  <si>
    <t>pre_albumine</t>
  </si>
  <si>
    <t>crp</t>
  </si>
  <si>
    <t>phosphore</t>
  </si>
  <si>
    <t>magnesium</t>
  </si>
  <si>
    <t>date_dernieres_nouvelles</t>
  </si>
  <si>
    <t>date_derniere_chimio</t>
  </si>
  <si>
    <t>nb_consultation_diet</t>
  </si>
  <si>
    <t>nombre_conseils_dietetic</t>
  </si>
  <si>
    <t>indice_poids</t>
  </si>
  <si>
    <t>bilan_nutritionnel</t>
  </si>
  <si>
    <t>suivis_nutritionnel</t>
  </si>
  <si>
    <t>denutrition</t>
  </si>
  <si>
    <t>dc</t>
  </si>
  <si>
    <t>pec_mycose</t>
  </si>
  <si>
    <t>consultation_diet</t>
  </si>
  <si>
    <t>conseil_diÃ©tÃ©tiques</t>
  </si>
  <si>
    <t>indication_nutition_artificielle</t>
  </si>
  <si>
    <t>complement_nutritionnel_oral</t>
  </si>
  <si>
    <t>type_nutrition</t>
  </si>
  <si>
    <t>nutrition_enteral</t>
  </si>
  <si>
    <t>perikabiven</t>
  </si>
  <si>
    <t>adapatation_progressive_des_doses</t>
  </si>
  <si>
    <t>sri</t>
  </si>
  <si>
    <t>cernevit</t>
  </si>
  <si>
    <t>nutriyelt</t>
  </si>
  <si>
    <t>magnesium_sulfate</t>
  </si>
  <si>
    <t>rum_fait</t>
  </si>
  <si>
    <t>rum_denutrition</t>
  </si>
  <si>
    <t>nutrition_parenteral_vitamines</t>
  </si>
  <si>
    <t>date_poids_init</t>
  </si>
  <si>
    <t>albumine_corrigee</t>
  </si>
  <si>
    <t>chimio PO</t>
  </si>
  <si>
    <t>chimio_iv</t>
  </si>
  <si>
    <t>chimio</t>
  </si>
  <si>
    <t>infection_pac</t>
  </si>
  <si>
    <t>date hemoc</t>
  </si>
  <si>
    <t>bacterio</t>
  </si>
  <si>
    <t>infection commentaire</t>
  </si>
  <si>
    <t>pyo</t>
  </si>
  <si>
    <t>e.coli</t>
  </si>
  <si>
    <t>staph epi</t>
  </si>
  <si>
    <t>staph ominis</t>
  </si>
  <si>
    <t>staph aureus</t>
  </si>
  <si>
    <t>klebsielle</t>
  </si>
  <si>
    <t>eu.fecalis</t>
  </si>
  <si>
    <t>pneumoccoque</t>
  </si>
  <si>
    <t>commentaires</t>
  </si>
  <si>
    <t>remarques</t>
  </si>
  <si>
    <t>Aplasie</t>
  </si>
  <si>
    <t>date infection PAC</t>
  </si>
  <si>
    <t>DC inf PAC</t>
  </si>
  <si>
    <t>date DC</t>
  </si>
  <si>
    <t>Jours avant décès causé par inf pac</t>
  </si>
  <si>
    <t>Décembre</t>
  </si>
  <si>
    <t>Amoussou</t>
  </si>
  <si>
    <t>Pauline</t>
  </si>
  <si>
    <t>Femme</t>
  </si>
  <si>
    <t>cancer ORL</t>
  </si>
  <si>
    <t>Onco</t>
  </si>
  <si>
    <t>sein</t>
  </si>
  <si>
    <t>OK</t>
  </si>
  <si>
    <t>NC</t>
  </si>
  <si>
    <t>0.72</t>
  </si>
  <si>
    <t>OUI</t>
  </si>
  <si>
    <t>NON</t>
  </si>
  <si>
    <t>SNA</t>
  </si>
  <si>
    <t>PO</t>
  </si>
  <si>
    <t>pa d'aplaie.;Dc 06/02/2018</t>
  </si>
  <si>
    <t xml:space="preserve">Pas de perte de pdsalbu 30 jrs apres diminuÃ©e a 17, DC 15 jrs apres, cette derniere albu
</t>
  </si>
  <si>
    <t>Juin</t>
  </si>
  <si>
    <t>Andreuccetti</t>
  </si>
  <si>
    <t>Marie</t>
  </si>
  <si>
    <t>pancreas</t>
  </si>
  <si>
    <t>DS</t>
  </si>
  <si>
    <t>IV</t>
  </si>
  <si>
    <t>Antonini</t>
  </si>
  <si>
    <t>Bernadette</t>
  </si>
  <si>
    <t>TNE</t>
  </si>
  <si>
    <t>DM</t>
  </si>
  <si>
    <t>1.1</t>
  </si>
  <si>
    <t>0.8</t>
  </si>
  <si>
    <t>m3</t>
  </si>
  <si>
    <t>Parenteral</t>
  </si>
  <si>
    <t>N7</t>
  </si>
  <si>
    <t>on</t>
  </si>
  <si>
    <t>SP</t>
  </si>
  <si>
    <t xml:space="preserve">Sous olimel depuis 4 jours avant hospitalisation
Aucune notion de passage diet </t>
  </si>
  <si>
    <t>Arquilliere</t>
  </si>
  <si>
    <t>renée</t>
  </si>
  <si>
    <t>Azzopardi</t>
  </si>
  <si>
    <t>Francoise</t>
  </si>
  <si>
    <t>NSP</t>
  </si>
  <si>
    <t>Non</t>
  </si>
  <si>
    <t>55kg en janv 2017
jamais vu diet de tte sa PEC</t>
  </si>
  <si>
    <t>Baschieri</t>
  </si>
  <si>
    <t>Helene</t>
  </si>
  <si>
    <t>tf en onco 48h , entre service de chir ou osteosynthese femorale et le SSR
46 en avril 2017
nb: en SSr rencontre diet 
albu a 21 , albuC a 28 IMC a 17 car T: 62 et Pds a 45=&gt; DM</t>
  </si>
  <si>
    <t>Behague</t>
  </si>
  <si>
    <t xml:space="preserve">Christiane </t>
  </si>
  <si>
    <t>Hemato</t>
  </si>
  <si>
    <t>LAM</t>
  </si>
  <si>
    <t>m1</t>
  </si>
  <si>
    <t>chimio IV</t>
  </si>
  <si>
    <t>Belhaj</t>
  </si>
  <si>
    <t>Naceur</t>
  </si>
  <si>
    <t>Homme</t>
  </si>
  <si>
    <t>gastrique</t>
  </si>
  <si>
    <t>Mise lors de son entrÃ©e pr naussees/ vomissment d'emblÃ©e sous olimel
Jamais vu de diet ou de bilan nutritionnel rÃ©alisÃ©
Notion perte de pds retrouvÃ©es aux urg
-4kg en 14 jours avant entrÃ©es aux urg</t>
  </si>
  <si>
    <t>mais aussi perikabiven 900kcl/1440 ml  pdt 15 jrs car inf PAC apres 3 jours olimel
Jamais vu de diet</t>
  </si>
  <si>
    <t>benhamou</t>
  </si>
  <si>
    <t>micheline</t>
  </si>
  <si>
    <t>Pa aplair 1/01/2018</t>
  </si>
  <si>
    <t>OMI ++++</t>
  </si>
  <si>
    <t>Benony</t>
  </si>
  <si>
    <t>Christian</t>
  </si>
  <si>
    <t>Aucune bio durant sejour</t>
  </si>
  <si>
    <t>bereziat</t>
  </si>
  <si>
    <t>daniel</t>
  </si>
  <si>
    <t>vessie</t>
  </si>
  <si>
    <t>m6</t>
  </si>
  <si>
    <t>DSE43</t>
  </si>
  <si>
    <t>NA non proposÃ©e</t>
  </si>
  <si>
    <t>Bertello</t>
  </si>
  <si>
    <t>Patrick</t>
  </si>
  <si>
    <t>corticosurrenalome</t>
  </si>
  <si>
    <t>a la sortie/ olimel/ stph epi meti R</t>
  </si>
  <si>
    <t xml:space="preserve">23/05 ,inf PAC 
68kg en avril 2017
plusieurs hospit a repetition </t>
  </si>
  <si>
    <t>Annuler olimel
Etait lors du sejour qq avant sous olimel du 06/04/17 au 09/05/17=&gt; inf de PAC 10jrs apres entraianant nouvelle hospit
Pose pac en avril</t>
  </si>
  <si>
    <t>Berthaud</t>
  </si>
  <si>
    <t>Georges</t>
  </si>
  <si>
    <t>colon</t>
  </si>
  <si>
    <t>M6</t>
  </si>
  <si>
    <t>Bertollotti</t>
  </si>
  <si>
    <t>michelle</t>
  </si>
  <si>
    <t>uterus</t>
  </si>
  <si>
    <t>DME44.1</t>
  </si>
  <si>
    <t>On peut pas savoir car eval ingesta non rea</t>
  </si>
  <si>
    <t>Bertrand</t>
  </si>
  <si>
    <t>Jean pierre</t>
  </si>
  <si>
    <t>perte de 12% de son poids durant hospit</t>
  </si>
  <si>
    <t>NA non abrodÃ© car nous etions focalisÃ© sur le diagnostic</t>
  </si>
  <si>
    <t>Biehler</t>
  </si>
  <si>
    <t>DorothÃ©e</t>
  </si>
  <si>
    <t>ORL</t>
  </si>
  <si>
    <t>enterale</t>
  </si>
  <si>
    <t>GPE</t>
  </si>
  <si>
    <t>posÃ©e Lors de la derniere hospit, stop 48h avant DCdiet pas eu temps de passÃ© devant degradation clinique</t>
  </si>
  <si>
    <t>Bottiau</t>
  </si>
  <si>
    <t>Huguette</t>
  </si>
  <si>
    <t>ovaire</t>
  </si>
  <si>
    <t>1 poids de toutes ses hospit
Pas de taille
Suivi IPC , mais a eu un EMG en  disant qu'elle etait sous carbo platine a l'epoque</t>
  </si>
  <si>
    <t>;;</t>
  </si>
  <si>
    <t xml:space="preserve">Bourgeois </t>
  </si>
  <si>
    <t>Bernard</t>
  </si>
  <si>
    <t>DEC</t>
  </si>
  <si>
    <t>Dc avnt de commencer chuimio/ neo ORL</t>
  </si>
  <si>
    <t xml:space="preserve">EntrÃ© pour denutrition, il n'a jamais vu la dieteticienne, et aucun bilan de fait
</t>
  </si>
  <si>
    <t>Boyer</t>
  </si>
  <si>
    <t>Marie Claude</t>
  </si>
  <si>
    <t>myelome</t>
  </si>
  <si>
    <t>IP 1 mois apres/ pac mis que pr NP</t>
  </si>
  <si>
    <t>RentrÃ©e pr fievre, hospit 3 jrs, RA da sa demande</t>
  </si>
  <si>
    <t>Ne pas pr NA....</t>
  </si>
  <si>
    <t>Brando</t>
  </si>
  <si>
    <t>jean</t>
  </si>
  <si>
    <t>lymphome</t>
  </si>
  <si>
    <t>-4kg durant hospit
conseils diet non suivis sur pres.. mais montÃ©</t>
  </si>
  <si>
    <t>NA NON proposÃ©</t>
  </si>
  <si>
    <t xml:space="preserve">Brard </t>
  </si>
  <si>
    <t>Yvette</t>
  </si>
  <si>
    <t>Aucune notion de taille sur tout l'ensemble des sejours de la patient depuis son entrÃ©e ds la maladie  en 2013
durant hospit ablation DVI sur inf PAC, pas de notion NPE</t>
  </si>
  <si>
    <t>Brondel</t>
  </si>
  <si>
    <t>Louisa</t>
  </si>
  <si>
    <t>olimel intro le 5/12, Staph ep, i</t>
  </si>
  <si>
    <t>mise sous olimel =&gt; inf pac
Mise enplace Picc =&gt; inf PIC
DC</t>
  </si>
  <si>
    <t>Brunschwing</t>
  </si>
  <si>
    <t>jean paul</t>
  </si>
  <si>
    <t>homme</t>
  </si>
  <si>
    <t>prostate</t>
  </si>
  <si>
    <t>paraplegie</t>
  </si>
  <si>
    <t>Cachin</t>
  </si>
  <si>
    <t>Henri</t>
  </si>
  <si>
    <t>staph hominis</t>
  </si>
  <si>
    <t>iolimel/ staph hominis</t>
  </si>
  <si>
    <t xml:space="preserve">sepsis a staph hominis( hemocs VVP uniquement rien fait sur PAC) =&gt; arret olimel et mise sous perikabiven + ATB
HEmocs a froid apres 72h ATB=&gt; PAC ras ( vu que 72h ATB) , dc reprise olimel lors depart
</t>
  </si>
  <si>
    <t>2jrs olimel et 7 de smofkabiven</t>
  </si>
  <si>
    <t>PDV</t>
  </si>
  <si>
    <t>Camilleri</t>
  </si>
  <si>
    <t>colette</t>
  </si>
  <si>
    <t>Reprise de pds 9 kg en 6mois</t>
  </si>
  <si>
    <t>Carrera</t>
  </si>
  <si>
    <t>Jean paul</t>
  </si>
  <si>
    <t>-10kg en 4 semaine d'apres CR rÃ©a
entrÃ©e pr PAL/ decouverte kcer estomac av sd paraneo a type CIVD... DC par HemoR ext</t>
  </si>
  <si>
    <t>Carrere</t>
  </si>
  <si>
    <t>Jacqueline</t>
  </si>
  <si>
    <t>hemocs mal realisées</t>
  </si>
  <si>
    <t>ceniccola</t>
  </si>
  <si>
    <t>patricia</t>
  </si>
  <si>
    <t>Champion</t>
  </si>
  <si>
    <t>Rene</t>
  </si>
  <si>
    <t>suvi en parralele a gre
entrÃ©e pr sd hyperalgique , sur coxarthrose avec indic chir
pas de diet vu</t>
  </si>
  <si>
    <t>Chretien</t>
  </si>
  <si>
    <t>LAL</t>
  </si>
  <si>
    <t>52 kg en avril 2017</t>
  </si>
  <si>
    <t>chretien</t>
  </si>
  <si>
    <t>LA</t>
  </si>
  <si>
    <t>taph epi… pas d'olimel</t>
  </si>
  <si>
    <t>Pas de crp alors que inf de PAC
omi ++</t>
  </si>
  <si>
    <t>colombo</t>
  </si>
  <si>
    <t>aldo</t>
  </si>
  <si>
    <t>ependymome du cervelet</t>
  </si>
  <si>
    <t>costanzo</t>
  </si>
  <si>
    <t>robert</t>
  </si>
  <si>
    <t>LLC</t>
  </si>
  <si>
    <t>En RC</t>
  </si>
  <si>
    <t>Danaila</t>
  </si>
  <si>
    <t>Valuta</t>
  </si>
  <si>
    <t>Hospit pr realisation de sa C1J1</t>
  </si>
  <si>
    <t>Delprete</t>
  </si>
  <si>
    <t>maria</t>
  </si>
  <si>
    <t>Demongeot</t>
  </si>
  <si>
    <t>Betty</t>
  </si>
  <si>
    <t>nsp</t>
  </si>
  <si>
    <t>Derrien</t>
  </si>
  <si>
    <t>gilbert</t>
  </si>
  <si>
    <t xml:space="preserve">denutrition non evaluable car pds declaratif, du fait tetraplegie </t>
  </si>
  <si>
    <t xml:space="preserve">Desnouveaux </t>
  </si>
  <si>
    <t>Gilles</t>
  </si>
  <si>
    <t>dc par hemoR ext massive
50kg en mai 2017
albu a 16 debut Juin
jamais vu diet de tte sa PEC</t>
  </si>
  <si>
    <t>DHO</t>
  </si>
  <si>
    <t>lucette</t>
  </si>
  <si>
    <t>CHC</t>
  </si>
  <si>
    <t>sd oedemato ascitique</t>
  </si>
  <si>
    <t>Enard</t>
  </si>
  <si>
    <t>eric</t>
  </si>
  <si>
    <t>Eymin</t>
  </si>
  <si>
    <t>jeanine</t>
  </si>
  <si>
    <t>GPE fresubin 2 kcal
Pas de CNO</t>
  </si>
  <si>
    <t>Faragoni</t>
  </si>
  <si>
    <t>En SP</t>
  </si>
  <si>
    <t>Fautrier</t>
  </si>
  <si>
    <t>Patrice</t>
  </si>
  <si>
    <t>juste avant hospit , avait olimel</t>
  </si>
  <si>
    <t>pas de pds de ref
jamais vu de diet av cette hospit</t>
  </si>
  <si>
    <t>pas adapt doses, mais carrement 2 perikabiven/jr</t>
  </si>
  <si>
    <t>Fecy</t>
  </si>
  <si>
    <t>frederic</t>
  </si>
  <si>
    <t>car occlusion dig</t>
  </si>
  <si>
    <t>Ferrero</t>
  </si>
  <si>
    <t>olimel/staph epi</t>
  </si>
  <si>
    <t>notion inf PAC/NPE a staph epi</t>
  </si>
  <si>
    <t>OMI 
Bdle dose cernevit/nutryelt
perikabiven 4jrs
olimel 2 jrs , plus hydrat pa glucidion</t>
  </si>
  <si>
    <t>Fourmillier</t>
  </si>
  <si>
    <t>Josette</t>
  </si>
  <si>
    <t>n'aime pas les CNO</t>
  </si>
  <si>
    <t xml:space="preserve">Francheschini </t>
  </si>
  <si>
    <t>germaine</t>
  </si>
  <si>
    <t>m7</t>
  </si>
  <si>
    <t>KLEBSIELLE</t>
  </si>
  <si>
    <t>olimel/ klebsielle avait NP ala maison</t>
  </si>
  <si>
    <t>Gachelin</t>
  </si>
  <si>
    <t>Nicole</t>
  </si>
  <si>
    <t>-5kg en 1 mois d'apres CR urgences
Kcer pancreas, jamais vu de diet depuis son entrÃ©e ds la maladie</t>
  </si>
  <si>
    <t>Gaignier</t>
  </si>
  <si>
    <t>Jean marc</t>
  </si>
  <si>
    <t>sng</t>
  </si>
  <si>
    <t xml:space="preserve">Pds stable, mais prise + 3kg durant hospit
a vu Dr.Millin
Pas de SRI
</t>
  </si>
  <si>
    <t>SNG puis GPE</t>
  </si>
  <si>
    <t>Giannasi</t>
  </si>
  <si>
    <t>Celine</t>
  </si>
  <si>
    <t>parenteral</t>
  </si>
  <si>
    <t>inf en mars 2017 a staph epi/ NP deces dans les suites</t>
  </si>
  <si>
    <t>Gomez</t>
  </si>
  <si>
    <t>helene</t>
  </si>
  <si>
    <t>Goulas</t>
  </si>
  <si>
    <t>Ginette</t>
  </si>
  <si>
    <t>stpah epi/E.Coli</t>
  </si>
  <si>
    <t>sous olimel juste avant hospit , staph epi + e.coli</t>
  </si>
  <si>
    <t>50 jrs d'olimel sans vitamines, qui ont ete mis av l'hydrat
DC par inf de PAC
Tableau anasarque pdt hospit</t>
  </si>
  <si>
    <t>Gracia</t>
  </si>
  <si>
    <t>Danielle</t>
  </si>
  <si>
    <t>50 en dec 2016</t>
  </si>
  <si>
    <t>Guadagnoli</t>
  </si>
  <si>
    <t>evelyne</t>
  </si>
  <si>
    <t>Pas de perte de pds</t>
  </si>
  <si>
    <t>refus CNO</t>
  </si>
  <si>
    <t>Guenot</t>
  </si>
  <si>
    <t>Roger</t>
  </si>
  <si>
    <t>Guilbert</t>
  </si>
  <si>
    <t>chantal</t>
  </si>
  <si>
    <t>Guston</t>
  </si>
  <si>
    <t>André</t>
  </si>
  <si>
    <t>SMD</t>
  </si>
  <si>
    <t>staph epi MR</t>
  </si>
  <si>
    <t>70kg en mai 2017</t>
  </si>
  <si>
    <t>Hachani</t>
  </si>
  <si>
    <t>Sabah</t>
  </si>
  <si>
    <t>Hauville</t>
  </si>
  <si>
    <t>Serge</t>
  </si>
  <si>
    <t>Hermann</t>
  </si>
  <si>
    <t>Marie claire</t>
  </si>
  <si>
    <t>Aucun bilan fait</t>
  </si>
  <si>
    <t>Holier</t>
  </si>
  <si>
    <t>Jean</t>
  </si>
  <si>
    <t>Hraiba</t>
  </si>
  <si>
    <t>Ali</t>
  </si>
  <si>
    <t>98 en mars 2017
albu C =27</t>
  </si>
  <si>
    <t>Hugon maille 12/07</t>
  </si>
  <si>
    <t>arnaud</t>
  </si>
  <si>
    <t>renal</t>
  </si>
  <si>
    <t>-7kg durant hospit
Pas d'OMI
DM passÃ© en Ds durant hospit</t>
  </si>
  <si>
    <t>Jackson</t>
  </si>
  <si>
    <t>Bruno</t>
  </si>
  <si>
    <t>oesophage</t>
  </si>
  <si>
    <t>46kg en janv 2017
hospit ... FDV</t>
  </si>
  <si>
    <t>Khajishvili</t>
  </si>
  <si>
    <t>Tamar</t>
  </si>
  <si>
    <t>58 en dec 2016
jamais vu de diet
Albu de sortie a 20</t>
  </si>
  <si>
    <t xml:space="preserve">Laborde </t>
  </si>
  <si>
    <t>Laeticia</t>
  </si>
  <si>
    <t>a la fin hospit, la patiente passe en denutrition moderÃ©e</t>
  </si>
  <si>
    <t>Laboux</t>
  </si>
  <si>
    <t>EntrÃ©e sur Meta cere.. pas de poids.. entrÃ©e en SP</t>
  </si>
  <si>
    <t>car en SP</t>
  </si>
  <si>
    <t>Larcheveque</t>
  </si>
  <si>
    <t>andré</t>
  </si>
  <si>
    <t>PYO+Staph epi</t>
  </si>
  <si>
    <t xml:space="preserve">NON </t>
  </si>
  <si>
    <t>Le meur</t>
  </si>
  <si>
    <t>Francette</t>
  </si>
  <si>
    <t>PNEUMOCOQUE</t>
  </si>
  <si>
    <t>le lendemain de son arrivÃ©e=&gt; hemmoR massive</t>
  </si>
  <si>
    <t>Ledoux</t>
  </si>
  <si>
    <t>Beatrice</t>
  </si>
  <si>
    <t xml:space="preserve">Vu au plan annonce par DIET, </t>
  </si>
  <si>
    <t>Letellier</t>
  </si>
  <si>
    <t>Philippe</t>
  </si>
  <si>
    <t>STAPH HOMINIS</t>
  </si>
  <si>
    <t>inf PAC durant sejour</t>
  </si>
  <si>
    <t>2 poches par jour, jusqu'a sa mort</t>
  </si>
  <si>
    <t>LLobregat</t>
  </si>
  <si>
    <t>Jean francois</t>
  </si>
  <si>
    <t>2/jrs a vu Dr.Millin durant sejour</t>
  </si>
  <si>
    <t>Lombardo</t>
  </si>
  <si>
    <t>thierry</t>
  </si>
  <si>
    <t>.....Aplasie febrile</t>
  </si>
  <si>
    <t>maes</t>
  </si>
  <si>
    <t>brigitte</t>
  </si>
  <si>
    <t>STAPH EPI</t>
  </si>
  <si>
    <t>pds declaratif car vn'a jamais ou etre pesÃ©e</t>
  </si>
  <si>
    <t>AEG rapide puis DC</t>
  </si>
  <si>
    <t>Magetti</t>
  </si>
  <si>
    <t>PAL exclu</t>
  </si>
  <si>
    <t>Marro</t>
  </si>
  <si>
    <t>carole</t>
  </si>
  <si>
    <t>nc</t>
  </si>
  <si>
    <t>STAPH DORE</t>
  </si>
  <si>
    <t>avait encore olimel 10 jrs avt sa mort
ET avait eu inf de PAC</t>
  </si>
  <si>
    <t>Martin</t>
  </si>
  <si>
    <t>PYO</t>
  </si>
  <si>
    <t>ENLEVER DEBUT DIET..N'A PAS VU DIET</t>
  </si>
  <si>
    <t>en sd occlusif majeur</t>
  </si>
  <si>
    <t>Massardo</t>
  </si>
  <si>
    <t>suzanne</t>
  </si>
  <si>
    <t>avait deja GPE, car radio/chimio</t>
  </si>
  <si>
    <t>Medjadji</t>
  </si>
  <si>
    <t>Mohamed</t>
  </si>
  <si>
    <t xml:space="preserve">Pas de nutrition enterale car entrÃ© pr sd sub occlusif
APres derniere cure chimio=&gt; radioth pis arret </t>
  </si>
  <si>
    <t>Merazga</t>
  </si>
  <si>
    <t>aicha</t>
  </si>
  <si>
    <t>DC de son occlusion, est rapidement DCD
rentrÃ©e en SP</t>
  </si>
  <si>
    <t>Mercuri</t>
  </si>
  <si>
    <t>andrée</t>
  </si>
  <si>
    <t>inf pas S.epi</t>
  </si>
  <si>
    <t xml:space="preserve">Mersch </t>
  </si>
  <si>
    <t>Jeanne</t>
  </si>
  <si>
    <t>Lymphome</t>
  </si>
  <si>
    <t>-4kg durant hospit</t>
  </si>
  <si>
    <t>montigny</t>
  </si>
  <si>
    <t>thrombocytemie essentielle</t>
  </si>
  <si>
    <t>Morel</t>
  </si>
  <si>
    <t>hemato</t>
  </si>
  <si>
    <t>Patient dement , PEC PAL</t>
  </si>
  <si>
    <t>Nadjarian</t>
  </si>
  <si>
    <t>Raphael</t>
  </si>
  <si>
    <t>LMC</t>
  </si>
  <si>
    <t>Naitza</t>
  </si>
  <si>
    <t>Sauveur</t>
  </si>
  <si>
    <t>Nardi</t>
  </si>
  <si>
    <t>Daniel</t>
  </si>
  <si>
    <t>Paciny</t>
  </si>
  <si>
    <t>Antoine</t>
  </si>
  <si>
    <t>Paris</t>
  </si>
  <si>
    <t>andrÃ©</t>
  </si>
  <si>
    <t>Peffredo 0617</t>
  </si>
  <si>
    <t>Eric</t>
  </si>
  <si>
    <t>cholangiocarcinome</t>
  </si>
  <si>
    <t>Peffredo1217</t>
  </si>
  <si>
    <t>Pelazza</t>
  </si>
  <si>
    <t>Claude</t>
  </si>
  <si>
    <t>femme</t>
  </si>
  <si>
    <t>ENTERROCOCUS FEAC</t>
  </si>
  <si>
    <t>55 en mars 2017</t>
  </si>
  <si>
    <t>Pelicot</t>
  </si>
  <si>
    <t>Peyraud</t>
  </si>
  <si>
    <t>Marie catherine</t>
  </si>
  <si>
    <t>Pierne</t>
  </si>
  <si>
    <t>jean louis</t>
  </si>
  <si>
    <t>La SNG sera posÃ©e par SSr 3 mois plus tard</t>
  </si>
  <si>
    <t>Pimont</t>
  </si>
  <si>
    <t>Maryvonne</t>
  </si>
  <si>
    <t>indeterminé</t>
  </si>
  <si>
    <t>Pittia</t>
  </si>
  <si>
    <t>STAPH E</t>
  </si>
  <si>
    <t>taille : 1,57 pds 53/ albu 25</t>
  </si>
  <si>
    <t>CNO preco par diet non prescris</t>
  </si>
  <si>
    <t>Poucalow</t>
  </si>
  <si>
    <t>Jean claude</t>
  </si>
  <si>
    <t>melanome</t>
  </si>
  <si>
    <t>n'a jamais pu se lever pr etre pesÃ©</t>
  </si>
  <si>
    <t>Poudevigne</t>
  </si>
  <si>
    <t>en SP</t>
  </si>
  <si>
    <t>Prat</t>
  </si>
  <si>
    <t>orl</t>
  </si>
  <si>
    <t>Vu tuleur ORL, SNG non possible, Olimel non proposÃ©</t>
  </si>
  <si>
    <t>Pulicani</t>
  </si>
  <si>
    <t>Quartier</t>
  </si>
  <si>
    <t>inf pac a staph epi</t>
  </si>
  <si>
    <t>ap changement de PAC, reprise olimel</t>
  </si>
  <si>
    <t>Ramorino</t>
  </si>
  <si>
    <t>OLIMEL SANS VIT</t>
  </si>
  <si>
    <t>inf PAc a staph epi
10  jrs apres sortie, voit Dr.Millin, pr pose GPE
Etait depuis 8mois ss NPE</t>
  </si>
  <si>
    <t>sans vitamines</t>
  </si>
  <si>
    <t>Randriaaaaaaaa</t>
  </si>
  <si>
    <t>Germain</t>
  </si>
  <si>
    <t>Renaud</t>
  </si>
  <si>
    <t>Marie agnes</t>
  </si>
  <si>
    <t>n'a pu etre revu pr rÃ© eval ingesta car RAD.. non revue en HDJ</t>
  </si>
  <si>
    <t>Reyes durand</t>
  </si>
  <si>
    <t>Noemi</t>
  </si>
  <si>
    <t>PARENTERALE</t>
  </si>
  <si>
    <t>inf pas a staph epi. mise en place vanco puis reprise olimel</t>
  </si>
  <si>
    <t xml:space="preserve">pas de vit, arret  5jrs avant sa mort.olimel 3jrs, puis relai perikabiven 11jrs, puis de nouveau olimel 6jrs, arret </t>
  </si>
  <si>
    <t>Riviere</t>
  </si>
  <si>
    <t>Rocard</t>
  </si>
  <si>
    <t>Maryse</t>
  </si>
  <si>
    <t>NON proposÃ©e</t>
  </si>
  <si>
    <t>roger</t>
  </si>
  <si>
    <t>PAS DE NUTRITION</t>
  </si>
  <si>
    <t>Roman</t>
  </si>
  <si>
    <t>danielle</t>
  </si>
  <si>
    <t>NP CAR PRB GPE/ RADIO CHIMIO</t>
  </si>
  <si>
    <t>A eu un prob avec sa GPe, dc obligÃ©e d e passer en parenterale le teps de fiare le pt sur sa GPE
periK durant TTT ,PAC</t>
  </si>
  <si>
    <t xml:space="preserve">Rouge </t>
  </si>
  <si>
    <t>christiane</t>
  </si>
  <si>
    <t>Perte majeure de pds durant hospit
obese denutrie</t>
  </si>
  <si>
    <t>sanchez</t>
  </si>
  <si>
    <t>marie</t>
  </si>
  <si>
    <t>OLIMEL</t>
  </si>
  <si>
    <t>Gros probleme de prise de pds durant hospit, avec poids montÃ© a 64Kg,  car olimel+ hydrat diurne</t>
  </si>
  <si>
    <t>olipmel pdt 37 jrs , puis relai perikabiven/ inf PAC
1 cslt diet preconisant arret NPE</t>
  </si>
  <si>
    <t>Sanna</t>
  </si>
  <si>
    <t>0.75</t>
  </si>
  <si>
    <t>GPE posÃ©e en avril 2017, ap cslt med nutritionniste
jaais vu diet durant hospit
durant hospit: inf PAC
74kg en mars 2017</t>
  </si>
  <si>
    <t>pas adapt car pt avit il ce protocole a domicile avec prestataire</t>
  </si>
  <si>
    <t>Santiago</t>
  </si>
  <si>
    <t>Louise</t>
  </si>
  <si>
    <t>STAPH AUREUS</t>
  </si>
  <si>
    <t>OLIMEL AV VIT</t>
  </si>
  <si>
    <t>inf pac, a stpah , relai periK, , ablation PAC
PeriK, stop 48h avant depart</t>
  </si>
  <si>
    <t>Savenkoff</t>
  </si>
  <si>
    <t>Concetta</t>
  </si>
  <si>
    <t>Scarangella</t>
  </si>
  <si>
    <t>MELANOME</t>
  </si>
  <si>
    <t>entrÃ©e pr bilan de cephalÃ©es post innumotherapie</t>
  </si>
  <si>
    <t xml:space="preserve">Schiano </t>
  </si>
  <si>
    <t>Michel</t>
  </si>
  <si>
    <t>etait sous parenterale a la maison, stop lors hospit</t>
  </si>
  <si>
    <t>Seigneur</t>
  </si>
  <si>
    <t>Monique</t>
  </si>
  <si>
    <t>N7 sans vit , ni adaptation des doses pdt 3 jrs, en plus hyperhydratation</t>
  </si>
  <si>
    <t>Seitier</t>
  </si>
  <si>
    <t>jamais de pds de tte sa PEC ni diet
albu faites le dernier jour de son hospit avant tf en USP</t>
  </si>
  <si>
    <t>Sieli</t>
  </si>
  <si>
    <t>evenement inf pac a pyo
2 poches</t>
  </si>
  <si>
    <t>Simoes</t>
  </si>
  <si>
    <t>Richard</t>
  </si>
  <si>
    <t xml:space="preserve">a benef a l'entrÃ©e de la maladie d'une gastroscopie ss AG, pt aurait il fallut poser GPE
69 en fev 2017
jamais albu </t>
  </si>
  <si>
    <t>olimel pdt 2jrs sans vit puis rajout vitamines
Total ( jrs olimel</t>
  </si>
  <si>
    <t>Squillaci</t>
  </si>
  <si>
    <t>Jeanine</t>
  </si>
  <si>
    <t>Verra la diet en SSR : DM
82kg en avril 2017
pds: 72/80/85/70</t>
  </si>
  <si>
    <t>Tamburi</t>
  </si>
  <si>
    <t>Annie</t>
  </si>
  <si>
    <t>recidive cancer 2 mois apres ablation GPE
A vu aussi Dr.Millin</t>
  </si>
  <si>
    <t>Toninelli</t>
  </si>
  <si>
    <t>Vincente</t>
  </si>
  <si>
    <t>inf PAC a staph epi traitÃ© par augmentin, re hospit qq jours apres pr recidive inf PAC av mise sous vanco</t>
  </si>
  <si>
    <t>sans  vit
Mis un jours, puis sortie des hemocs revelant inf de PAC</t>
  </si>
  <si>
    <t>torres</t>
  </si>
  <si>
    <t>roland</t>
  </si>
  <si>
    <t>erreur de ma part
a eu SNG au lieu Parenterale</t>
  </si>
  <si>
    <t>Toupet</t>
  </si>
  <si>
    <t>Fatima</t>
  </si>
  <si>
    <t>Nc</t>
  </si>
  <si>
    <t>Treboutte</t>
  </si>
  <si>
    <t>christian</t>
  </si>
  <si>
    <t>Obese denutri</t>
  </si>
  <si>
    <t>TRIVIN</t>
  </si>
  <si>
    <t>MARS 2017: 46</t>
  </si>
  <si>
    <t>Viale</t>
  </si>
  <si>
    <t>Arlette</t>
  </si>
  <si>
    <t>Wibaux</t>
  </si>
  <si>
    <t>Chantal</t>
  </si>
  <si>
    <t>suivi a lyon, decalge htermique sans etio retrouvÃ©e</t>
  </si>
  <si>
    <t>Total général</t>
  </si>
  <si>
    <t>A</t>
  </si>
  <si>
    <t>B</t>
  </si>
  <si>
    <t>C</t>
  </si>
  <si>
    <t>D</t>
  </si>
  <si>
    <t>Période</t>
  </si>
  <si>
    <t>Variation</t>
  </si>
  <si>
    <t>201712</t>
  </si>
  <si>
    <t>Gynécologique</t>
  </si>
  <si>
    <t>Entre 23 et 25</t>
  </si>
  <si>
    <t>entre 1 et 5</t>
  </si>
  <si>
    <t>gain</t>
  </si>
  <si>
    <t>renseigné</t>
  </si>
  <si>
    <t>201706</t>
  </si>
  <si>
    <t>Surrenale</t>
  </si>
  <si>
    <t>Entre 21 et 22</t>
  </si>
  <si>
    <t>201612</t>
  </si>
  <si>
    <t>non renseigné</t>
  </si>
  <si>
    <t>201806</t>
  </si>
  <si>
    <t/>
  </si>
  <si>
    <t>&lt;18</t>
  </si>
  <si>
    <t>perte</t>
  </si>
  <si>
    <t>Digestif</t>
  </si>
  <si>
    <t>Entre 18 et 20</t>
  </si>
  <si>
    <t>AndrÃ©</t>
  </si>
  <si>
    <t>Supérieur à 35</t>
  </si>
  <si>
    <t>andrÃ©e</t>
  </si>
  <si>
    <t>Entre 26 et 31</t>
  </si>
  <si>
    <t>entre 5 et 10</t>
  </si>
  <si>
    <t>Ok</t>
  </si>
  <si>
    <t>Cérébral</t>
  </si>
  <si>
    <t>Cutané</t>
  </si>
  <si>
    <t>Indéterminé</t>
  </si>
  <si>
    <t>Prostate</t>
  </si>
  <si>
    <t>Urinaire</t>
  </si>
  <si>
    <t>nb imc renseigné</t>
  </si>
  <si>
    <t>moyenne imc renseigné</t>
  </si>
  <si>
    <t>NB type de néoplasie</t>
  </si>
  <si>
    <t>IMC renseigné</t>
  </si>
  <si>
    <t>IMC non renseigné</t>
  </si>
  <si>
    <t>Entre 32 et 34</t>
  </si>
  <si>
    <t>Tableat static</t>
  </si>
  <si>
    <t>nb</t>
  </si>
  <si>
    <t>Moyenne d'age</t>
  </si>
  <si>
    <t>Moyenne de durée</t>
  </si>
  <si>
    <t>Moyenne albumine</t>
  </si>
  <si>
    <t>moyenne albumine</t>
  </si>
  <si>
    <t>infecté</t>
  </si>
  <si>
    <t>non_infecté</t>
  </si>
  <si>
    <t>sna</t>
  </si>
  <si>
    <t>infection pac</t>
  </si>
  <si>
    <t>Variation du poids %</t>
  </si>
  <si>
    <t>Colonne1</t>
  </si>
  <si>
    <t>Colonne2</t>
  </si>
  <si>
    <t>Colonne3</t>
  </si>
  <si>
    <t>Colonne4</t>
  </si>
  <si>
    <t>AVERAGE of poids_init</t>
  </si>
  <si>
    <t>AVERAGE of % gain de poids DH</t>
  </si>
  <si>
    <t>COUNTA of infection_pac</t>
  </si>
  <si>
    <t>COUNTA of type_nutrition</t>
  </si>
  <si>
    <t>COUNTA of sexe</t>
  </si>
  <si>
    <t>COUNTA of interval imc</t>
  </si>
  <si>
    <t>COUNTA of nb_consultation_diet</t>
  </si>
  <si>
    <t>AVERAGE of albumine</t>
  </si>
  <si>
    <t>COUNTA of EN</t>
  </si>
  <si>
    <t>(Plusieurs éléments)</t>
  </si>
  <si>
    <t>Total COUNTA of interval imc</t>
  </si>
  <si>
    <t>Total COUNTA of albumine</t>
  </si>
  <si>
    <t>COUNTA of diagnostic</t>
  </si>
  <si>
    <t>Total Hemato</t>
  </si>
  <si>
    <t>Total Onco</t>
  </si>
  <si>
    <t>COUNTA of onco_hemato</t>
  </si>
  <si>
    <t>AVERAGE of duree_hospit</t>
  </si>
  <si>
    <t>(Tous)</t>
  </si>
  <si>
    <t>COUNTA of pec_mycose</t>
  </si>
  <si>
    <t>COUNTA of imc</t>
  </si>
  <si>
    <t>COUNTA of chimio</t>
  </si>
  <si>
    <t>AVERAGE of imc</t>
  </si>
  <si>
    <t>AVERAGE of age</t>
  </si>
  <si>
    <t>COUNTA of complement_nutritionnel_oral</t>
  </si>
  <si>
    <t>Somme de nb_pesees</t>
  </si>
  <si>
    <t>&lt;18,5</t>
  </si>
  <si>
    <t>entre 18,5 et 25</t>
  </si>
  <si>
    <t>Total A</t>
  </si>
  <si>
    <t>Total B</t>
  </si>
  <si>
    <t>Total C</t>
  </si>
  <si>
    <t>Total D</t>
  </si>
  <si>
    <t>entre 25 et 30</t>
  </si>
  <si>
    <t>supérieur à 30</t>
  </si>
  <si>
    <t>albumine_renseigné</t>
  </si>
  <si>
    <t>imc_renseigné</t>
  </si>
  <si>
    <t>perte de poids C/NC avant hospit2</t>
  </si>
  <si>
    <t>perte de poids C/NC durant hospit</t>
  </si>
  <si>
    <t>gain/perte de poids avant hospit</t>
  </si>
  <si>
    <t>gain/perte de poids durant hospit</t>
  </si>
  <si>
    <t>evolution poids avant hospit</t>
  </si>
  <si>
    <t>evolution poids durant hospit</t>
  </si>
  <si>
    <t>1_OK</t>
  </si>
  <si>
    <t>2_DM</t>
  </si>
  <si>
    <t>3_DS</t>
  </si>
  <si>
    <t>4_NSP</t>
  </si>
  <si>
    <t>nombre_cno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</si>
</sst>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name val="Calibri"/>
    </font>
    <font>
      <i/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'docs-Calibri'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/>
      <right/>
      <top style="double">
        <color rgb="FF00000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4" fontId="0" fillId="0" borderId="0" xfId="0" applyNumberFormat="1" applyFont="1" applyAlignment="1">
      <alignment horizontal="left" vertical="top" wrapText="1"/>
    </xf>
    <xf numFmtId="0" fontId="1" fillId="0" borderId="0" xfId="0" applyFont="1" applyAlignment="1"/>
    <xf numFmtId="14" fontId="0" fillId="0" borderId="0" xfId="0" applyNumberFormat="1" applyFont="1" applyAlignment="1">
      <alignment horizontal="left" vertical="top" wrapText="1"/>
    </xf>
    <xf numFmtId="17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4" fontId="0" fillId="0" borderId="0" xfId="0" applyNumberFormat="1" applyFont="1" applyAlignment="1">
      <alignment horizontal="left" vertical="top" wrapText="1"/>
    </xf>
    <xf numFmtId="0" fontId="2" fillId="2" borderId="1" xfId="0" applyFont="1" applyFill="1" applyBorder="1"/>
    <xf numFmtId="0" fontId="3" fillId="3" borderId="1" xfId="0" applyFont="1" applyFill="1" applyBorder="1"/>
    <xf numFmtId="0" fontId="4" fillId="4" borderId="2" xfId="0" applyFont="1" applyFill="1" applyBorder="1"/>
    <xf numFmtId="0" fontId="4" fillId="5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14" fontId="1" fillId="0" borderId="8" xfId="0" applyNumberFormat="1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/>
    <xf numFmtId="0" fontId="3" fillId="3" borderId="1" xfId="0" applyFont="1" applyFill="1" applyBorder="1"/>
    <xf numFmtId="0" fontId="4" fillId="4" borderId="0" xfId="0" applyFont="1" applyFill="1"/>
    <xf numFmtId="0" fontId="6" fillId="2" borderId="0" xfId="0" applyFont="1" applyFill="1"/>
    <xf numFmtId="0" fontId="6" fillId="2" borderId="10" xfId="0" applyFont="1" applyFill="1" applyBorder="1"/>
    <xf numFmtId="0" fontId="1" fillId="0" borderId="3" xfId="0" applyFont="1" applyBorder="1"/>
    <xf numFmtId="0" fontId="7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5" borderId="0" xfId="0" applyFont="1" applyFill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50">
    <dxf>
      <numFmt numFmtId="4" formatCode="#,##0.00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top" textRotation="0" wrapText="1" indent="0" relativeIndent="255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top" textRotation="0" wrapText="1" indent="0" relativeIndent="255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9">
    <tableStyle name="Google Sheets Pivot Table Style" table="0" count="12">
      <tableStyleElement type="wholeTable" dxfId="49"/>
      <tableStyleElement type="headerRow" dxfId="48"/>
      <tableStyleElement type="totalRow" dxfId="47"/>
      <tableStyleElement type="firstSubtotalRow" dxfId="46"/>
      <tableStyleElement type="secondSubtotalRow" dxfId="45"/>
      <tableStyleElement type="thirdSubtotalRow" dxfId="44"/>
      <tableStyleElement type="firstColumnSubheading" dxfId="43"/>
      <tableStyleElement type="secondColumnSubheading" dxfId="42"/>
      <tableStyleElement type="thirdColumnSubheading" dxfId="41"/>
      <tableStyleElement type="firstRowSubheading" dxfId="40"/>
      <tableStyleElement type="secondRowSubheading" dxfId="39"/>
      <tableStyleElement type="thirdRowSubheading" dxfId="38"/>
    </tableStyle>
    <tableStyle name="Prise en charge des mycoses par-style" pivot="0" count="3">
      <tableStyleElement type="headerRow" dxfId="37"/>
      <tableStyleElement type="firstRowStripe" dxfId="36"/>
      <tableStyleElement type="secondRowStripe" dxfId="35"/>
    </tableStyle>
    <tableStyle name="Référentiel recueil de données-style" pivot="0" count="3">
      <tableStyleElement type="headerRow" dxfId="34"/>
      <tableStyleElement type="firstRowStripe" dxfId="33"/>
      <tableStyleElement type="secondRowStripe" dxfId="32"/>
    </tableStyle>
    <tableStyle name="Evaluation nutritionnelle par p-style" pivot="0" count="3">
      <tableStyleElement type="headerRow" dxfId="31"/>
      <tableStyleElement type="firstRowStripe" dxfId="30"/>
      <tableStyleElement type="secondRowStripe" dxfId="29"/>
    </tableStyle>
    <tableStyle name="Détail27-OUI-style" pivot="0" count="3">
      <tableStyleElement type="headerRow" dxfId="28"/>
      <tableStyleElement type="firstRowStripe" dxfId="27"/>
      <tableStyleElement type="secondRowStripe" dxfId="26"/>
    </tableStyle>
    <tableStyle name="IMC moyen et nbre IMC calculabl-style" pivot="0" count="3">
      <tableStyleElement type="headerRow" dxfId="25"/>
      <tableStyleElement type="firstRowStripe" dxfId="24"/>
      <tableStyleElement type="secondRowStripe" dxfId="23"/>
    </tableStyle>
    <tableStyle name="Tableau type neoplasie onco-style" pivot="0" count="3">
      <tableStyleElement type="headerRow" dxfId="22"/>
      <tableStyleElement type="firstRowStripe" dxfId="21"/>
      <tableStyleElement type="secondRowStripe" dxfId="20"/>
    </tableStyle>
    <tableStyle name="nbre peséeperiode-style" pivot="0" count="3">
      <tableStyleElement type="headerRow" dxfId="19"/>
      <tableStyleElement type="firstRowStripe" dxfId="18"/>
      <tableStyleElement type="secondRowStripe" dxfId="17"/>
    </tableStyle>
    <tableStyle name="Repartition des IMC toutes peri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pivotCacheDefinition" Target="pivotCache/pivotCacheDefinition1.xml"/><Relationship Id="rId55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4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8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pivotCacheDefinition" Target="pivotCache/pivotCacheDefinition3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7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rPr lang="fr-FR"/>
              <a:t>Evaluations de l’état nutritionnel des patients décédés d'une infection  de PAC</a:t>
            </a:r>
          </a:p>
        </c:rich>
      </c:tx>
      <c:layout/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'DC  infEN'!$B$12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'DC  infEN'!$A$13:$A$16</c:f>
              <c:strCache>
                <c:ptCount val="4"/>
                <c:pt idx="0">
                  <c:v>DS</c:v>
                </c:pt>
                <c:pt idx="1">
                  <c:v>DM</c:v>
                </c:pt>
                <c:pt idx="2">
                  <c:v>OK</c:v>
                </c:pt>
                <c:pt idx="3">
                  <c:v>NSP</c:v>
                </c:pt>
              </c:strCache>
            </c:strRef>
          </c:cat>
          <c:val>
            <c:numRef>
              <c:f>'DC  infEN'!$B$13:$B$16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hape val="box"/>
        <c:axId val="144737024"/>
        <c:axId val="144738944"/>
        <c:axId val="0"/>
      </c:bar3DChart>
      <c:catAx>
        <c:axId val="14473702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fr-FR"/>
                  <a:t>évaluation nutritionnelle </a:t>
                </a:r>
              </a:p>
            </c:rich>
          </c:tx>
          <c:layout/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4738944"/>
        <c:crosses val="autoZero"/>
        <c:lblAlgn val="ctr"/>
        <c:lblOffset val="100"/>
      </c:catAx>
      <c:valAx>
        <c:axId val="1447389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fr-FR"/>
                  <a:t>Nombre de patients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47370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Nombre de compléments nutritionnels oraux prescris par période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'CNO prescrisperiode'!$B$1:$B$2</c:f>
              <c:strCache>
                <c:ptCount val="1"/>
                <c:pt idx="0">
                  <c:v>complement_nutritionnel_oral NON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'CNO prescrisperiode'!$A$3:$A$6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'CNO prescrisperiode'!$B$3:$B$6</c:f>
              <c:numCache>
                <c:formatCode>General</c:formatCode>
                <c:ptCount val="4"/>
                <c:pt idx="0">
                  <c:v>30</c:v>
                </c:pt>
                <c:pt idx="1">
                  <c:v>24</c:v>
                </c:pt>
                <c:pt idx="2">
                  <c:v>17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'CNO prescrisperiode'!$C$1:$C$2</c:f>
              <c:strCache>
                <c:ptCount val="1"/>
                <c:pt idx="0">
                  <c:v>complement_nutritionnel_oral OUI</c:v>
                </c:pt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'CNO prescrisperiode'!$A$3:$A$6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'CNO prescrisperiode'!$C$3:$C$6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</c:numCache>
            </c:numRef>
          </c:val>
        </c:ser>
        <c:shape val="box"/>
        <c:axId val="144901248"/>
        <c:axId val="144903168"/>
        <c:axId val="0"/>
      </c:bar3DChart>
      <c:catAx>
        <c:axId val="14490124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4903168"/>
        <c:crosses val="autoZero"/>
        <c:lblAlgn val="ctr"/>
        <c:lblOffset val="100"/>
      </c:catAx>
      <c:valAx>
        <c:axId val="14490316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CNO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490124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Prise en charge des mycoses buccales par période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'Prise en charge des mycoses par'!$B$1</c:f>
              <c:strCache>
                <c:ptCount val="1"/>
                <c:pt idx="0">
                  <c:v>NON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'Prise en charge des mycoses par'!$A$2:$A$5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'Prise en charge des mycoses par'!$B$2:$B$5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'Prise en charge des mycoses par'!$C$1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'Prise en charge des mycoses par'!$A$2:$A$5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'Prise en charge des mycoses par'!$C$2:$C$5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</c:numCache>
            </c:numRef>
          </c:val>
        </c:ser>
        <c:shape val="box"/>
        <c:axId val="145225600"/>
        <c:axId val="145104896"/>
        <c:axId val="0"/>
      </c:bar3DChart>
      <c:catAx>
        <c:axId val="14522560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5104896"/>
        <c:crosses val="autoZero"/>
        <c:lblAlgn val="ctr"/>
        <c:lblOffset val="100"/>
      </c:catAx>
      <c:valAx>
        <c:axId val="14510489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patients ayant bénéficié d'une prescription de bains de bouche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52256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Événement décès , si infection de PAC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'inf pac et ev DC'!$B$1:$B$2</c:f>
              <c:strCache>
                <c:ptCount val="1"/>
                <c:pt idx="0">
                  <c:v>DC inf PAC NON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'inf pac et ev DC'!$A$3:$A$4</c:f>
              <c:strCache>
                <c:ptCount val="1"/>
                <c:pt idx="0">
                  <c:v>OUI</c:v>
                </c:pt>
              </c:strCache>
            </c:strRef>
          </c:cat>
          <c:val>
            <c:numRef>
              <c:f>'inf pac et ev DC'!$B$3:$B$4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</c:ser>
        <c:ser>
          <c:idx val="1"/>
          <c:order val="1"/>
          <c:tx>
            <c:strRef>
              <c:f>'inf pac et ev DC'!$C$1:$C$2</c:f>
              <c:strCache>
                <c:ptCount val="1"/>
                <c:pt idx="0">
                  <c:v>DC inf PAC OUI</c:v>
                </c:pt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'inf pac et ev DC'!$A$3:$A$4</c:f>
              <c:strCache>
                <c:ptCount val="1"/>
                <c:pt idx="0">
                  <c:v>OUI</c:v>
                </c:pt>
              </c:strCache>
            </c:strRef>
          </c:cat>
          <c:val>
            <c:numRef>
              <c:f>'inf pac et ev DC'!$C$3:$C$4</c:f>
              <c:numCache>
                <c:formatCode>General</c:formatCode>
                <c:ptCount val="2"/>
                <c:pt idx="0">
                  <c:v>22</c:v>
                </c:pt>
              </c:numCache>
            </c:numRef>
          </c:val>
        </c:ser>
        <c:ser>
          <c:idx val="2"/>
          <c:order val="2"/>
          <c:tx>
            <c:strRef>
              <c:f>'inf pac et ev DC'!$D$1:$D$2</c:f>
              <c:strCache>
                <c:ptCount val="1"/>
                <c:pt idx="0">
                  <c:v>DC inf PAC PDV</c:v>
                </c:pt>
              </c:strCache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'inf pac et ev DC'!$A$3:$A$4</c:f>
              <c:strCache>
                <c:ptCount val="1"/>
                <c:pt idx="0">
                  <c:v>OUI</c:v>
                </c:pt>
              </c:strCache>
            </c:strRef>
          </c:cat>
          <c:val>
            <c:numRef>
              <c:f>'inf pac et ev DC'!$D$3:$D$4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</c:ser>
        <c:ser>
          <c:idx val="3"/>
          <c:order val="3"/>
          <c:tx>
            <c:strRef>
              <c:f>'inf pac et ev DC'!$E$1:$E$2</c:f>
              <c:strCache>
                <c:ptCount val="1"/>
                <c:pt idx="0">
                  <c:v>DC inf PAC PDV</c:v>
                </c:pt>
              </c:strCache>
            </c:strRef>
          </c:tx>
          <c:spPr>
            <a:solidFill>
              <a:srgbClr val="109618"/>
            </a:solidFill>
          </c:spPr>
          <c:cat>
            <c:strRef>
              <c:f>'inf pac et ev DC'!$A$3:$A$4</c:f>
              <c:strCache>
                <c:ptCount val="1"/>
                <c:pt idx="0">
                  <c:v>OUI</c:v>
                </c:pt>
              </c:strCache>
            </c:strRef>
          </c:cat>
          <c:val>
            <c:numRef>
              <c:f>'inf pac et ev DC'!$E$3:$E$4</c:f>
              <c:numCache>
                <c:formatCode>General</c:formatCode>
                <c:ptCount val="2"/>
              </c:numCache>
            </c:numRef>
          </c:val>
        </c:ser>
        <c:shape val="box"/>
        <c:axId val="145335040"/>
        <c:axId val="145336960"/>
        <c:axId val="0"/>
      </c:bar3DChart>
      <c:catAx>
        <c:axId val="1453350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Infection de PAC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5336960"/>
        <c:crosses val="autoZero"/>
        <c:lblAlgn val="ctr"/>
        <c:lblOffset val="100"/>
      </c:catAx>
      <c:valAx>
        <c:axId val="1453369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d'infection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53350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Présence de événement décès si infection de PAC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'inf pac et ev DC'!$F$2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0000F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'inf pac et ev DC'!$G$1:$I$1</c:f>
              <c:strCache>
                <c:ptCount val="3"/>
                <c:pt idx="0">
                  <c:v>OUI</c:v>
                </c:pt>
                <c:pt idx="1">
                  <c:v>NON</c:v>
                </c:pt>
                <c:pt idx="2">
                  <c:v>PDV</c:v>
                </c:pt>
              </c:strCache>
            </c:strRef>
          </c:cat>
          <c:val>
            <c:numRef>
              <c:f>'inf pac et ev DC'!$G$2:$I$2</c:f>
              <c:numCache>
                <c:formatCode>General</c:formatCode>
                <c:ptCount val="3"/>
                <c:pt idx="0">
                  <c:v>22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</c:ser>
        <c:shape val="box"/>
        <c:axId val="145308672"/>
        <c:axId val="145253504"/>
        <c:axId val="0"/>
      </c:bar3DChart>
      <c:catAx>
        <c:axId val="14530867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Décès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5253504"/>
        <c:crosses val="autoZero"/>
        <c:lblAlgn val="ctr"/>
        <c:lblOffset val="100"/>
      </c:catAx>
      <c:valAx>
        <c:axId val="1452535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 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53086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Répartition des valeur des IMC par période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'Pourcentage de valeur des IMc p'!$B$1:$B$2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p'!$B$3:$B$6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'Pourcentage de valeur des IMc p'!$C$1:$C$2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DC3912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p'!$C$3:$C$6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'Pourcentage de valeur des IMc p'!$D$1:$D$2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FF9900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p'!$D$3:$D$6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tx>
            <c:strRef>
              <c:f>'Pourcentage de valeur des IMc p'!$E$1:$E$2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109618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p'!$E$3:$E$6</c:f>
              <c:numCache>
                <c:formatCode>General</c:formatCode>
                <c:ptCount val="4"/>
              </c:numCache>
            </c:numRef>
          </c:val>
        </c:ser>
        <c:ser>
          <c:idx val="4"/>
          <c:order val="4"/>
          <c:tx>
            <c:strRef>
              <c:f>'Pourcentage de valeur des IMc p'!$F$1:$F$2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990099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p'!$F$3:$F$6</c:f>
              <c:numCache>
                <c:formatCode>General</c:formatCode>
                <c:ptCount val="4"/>
              </c:numCache>
            </c:numRef>
          </c:val>
        </c:ser>
        <c:ser>
          <c:idx val="5"/>
          <c:order val="5"/>
          <c:tx>
            <c:strRef>
              <c:f>'Pourcentage de valeur des IMc p'!$G$1:$G$2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0099C6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p'!$G$3:$G$6</c:f>
              <c:numCache>
                <c:formatCode>General</c:formatCode>
                <c:ptCount val="4"/>
              </c:numCache>
            </c:numRef>
          </c:val>
        </c:ser>
        <c:ser>
          <c:idx val="6"/>
          <c:order val="6"/>
          <c:tx>
            <c:strRef>
              <c:f>'Pourcentage de valeur des IMc p'!$H$1:$H$2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DD4477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p'!$H$3:$H$6</c:f>
              <c:numCache>
                <c:formatCode>General</c:formatCode>
                <c:ptCount val="4"/>
              </c:numCache>
            </c:numRef>
          </c:val>
        </c:ser>
        <c:ser>
          <c:idx val="7"/>
          <c:order val="7"/>
          <c:tx>
            <c:strRef>
              <c:f>'Pourcentage de valeur des IMc p'!$I$1:$I$2</c:f>
              <c:strCache>
                <c:ptCount val="1"/>
                <c:pt idx="0">
                  <c:v>interval imc</c:v>
                </c:pt>
              </c:strCache>
            </c:strRef>
          </c:tx>
          <c:spPr>
            <a:solidFill>
              <a:srgbClr val="66AA00"/>
            </a:solidFill>
          </c:spPr>
          <c:cat>
            <c:numRef>
              <c:f>'Pourcentage de valeur des IMc p'!$A$3:$A$6</c:f>
              <c:numCache>
                <c:formatCode>General</c:formatCode>
                <c:ptCount val="4"/>
              </c:numCache>
            </c:numRef>
          </c:cat>
          <c:val>
            <c:numRef>
              <c:f>'Pourcentage de valeur des IMc p'!$I$3:$I$6</c:f>
              <c:numCache>
                <c:formatCode>General</c:formatCode>
                <c:ptCount val="4"/>
              </c:numCache>
            </c:numRef>
          </c:val>
        </c:ser>
        <c:shape val="box"/>
        <c:axId val="145717888"/>
        <c:axId val="145740544"/>
        <c:axId val="0"/>
      </c:bar3DChart>
      <c:catAx>
        <c:axId val="14571788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Periodes 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5740544"/>
        <c:crosses val="autoZero"/>
        <c:lblAlgn val="ctr"/>
        <c:lblOffset val="100"/>
      </c:catAx>
      <c:valAx>
        <c:axId val="145740544"/>
        <c:scaling>
          <c:orientation val="minMax"/>
          <c:min val="0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patients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5717888"/>
        <c:crosses val="autoZero"/>
        <c:crossBetween val="between"/>
      </c:valAx>
    </c:plotArea>
    <c:legend>
      <c:legendPos val="t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Nombre d'IMC calculable par période et valeur moyenne par période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'IMC moyen et nbre IMC calculabl'!$B$1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'IMC moyen et nbre IMC calculabl'!$A$2:$A$6</c:f>
              <c:strCache>
                <c:ptCount val="5"/>
                <c:pt idx="2">
                  <c:v>période alias</c:v>
                </c:pt>
                <c:pt idx="3">
                  <c:v>A</c:v>
                </c:pt>
                <c:pt idx="4">
                  <c:v>B</c:v>
                </c:pt>
              </c:strCache>
            </c:strRef>
          </c:cat>
          <c:val>
            <c:numRef>
              <c:f>'IMC moyen et nbre IMC calculabl'!$B$2:$B$6</c:f>
            </c:numRef>
          </c:val>
        </c:ser>
        <c:ser>
          <c:idx val="1"/>
          <c:order val="1"/>
          <c:tx>
            <c:strRef>
              <c:f>'IMC moyen et nbre IMC calculabl'!$C$1</c:f>
              <c:strCache>
                <c:ptCount val="1"/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'IMC moyen et nbre IMC calculabl'!$A$2:$A$6</c:f>
              <c:strCache>
                <c:ptCount val="5"/>
                <c:pt idx="2">
                  <c:v>période alias</c:v>
                </c:pt>
                <c:pt idx="3">
                  <c:v>A</c:v>
                </c:pt>
                <c:pt idx="4">
                  <c:v>B</c:v>
                </c:pt>
              </c:strCache>
            </c:strRef>
          </c:cat>
          <c:val>
            <c:numRef>
              <c:f>'IMC moyen et nbre IMC calculabl'!$C$2:$C$6</c:f>
              <c:numCache>
                <c:formatCode>General</c:formatCode>
                <c:ptCount val="5"/>
                <c:pt idx="2">
                  <c:v>0</c:v>
                </c:pt>
                <c:pt idx="3">
                  <c:v>27</c:v>
                </c:pt>
                <c:pt idx="4">
                  <c:v>22</c:v>
                </c:pt>
              </c:numCache>
            </c:numRef>
          </c:val>
        </c:ser>
        <c:ser>
          <c:idx val="2"/>
          <c:order val="2"/>
          <c:tx>
            <c:strRef>
              <c:f>'IMC moyen et nbre IMC calculabl'!$D$1</c:f>
              <c:strCache>
                <c:ptCount val="1"/>
                <c:pt idx="0">
                  <c:v>moyenne imc renseigné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'IMC moyen et nbre IMC calculabl'!$A$2:$A$6</c:f>
              <c:strCache>
                <c:ptCount val="5"/>
                <c:pt idx="2">
                  <c:v>période alias</c:v>
                </c:pt>
                <c:pt idx="3">
                  <c:v>A</c:v>
                </c:pt>
                <c:pt idx="4">
                  <c:v>B</c:v>
                </c:pt>
              </c:strCache>
            </c:strRef>
          </c:cat>
          <c:val>
            <c:numRef>
              <c:f>'IMC moyen et nbre IMC calculabl'!$D$2:$D$6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</c:numCache>
            </c:numRef>
          </c:val>
        </c:ser>
        <c:shape val="box"/>
        <c:axId val="145981824"/>
        <c:axId val="145983744"/>
        <c:axId val="0"/>
      </c:bar3DChart>
      <c:catAx>
        <c:axId val="14598182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5983744"/>
        <c:crosses val="autoZero"/>
        <c:lblAlgn val="ctr"/>
        <c:lblOffset val="100"/>
      </c:catAx>
      <c:valAx>
        <c:axId val="1459837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IMC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59818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tx>
            <c:strRef>
              <c:f>'Tableau type neoplasie onco'!$H$3</c:f>
              <c:strCache>
                <c:ptCount val="1"/>
                <c:pt idx="0">
                  <c:v>Cérébral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onco'!$I$3:$M$3</c:f>
              <c:numCache>
                <c:formatCode>General</c:formatCode>
                <c:ptCount val="5"/>
                <c:pt idx="0">
                  <c:v>74</c:v>
                </c:pt>
                <c:pt idx="1">
                  <c:v>81</c:v>
                </c:pt>
                <c:pt idx="2">
                  <c:v>72</c:v>
                </c:pt>
                <c:pt idx="3">
                  <c:v>71</c:v>
                </c:pt>
              </c:numCache>
            </c:numRef>
          </c:val>
        </c:ser>
        <c:ser>
          <c:idx val="1"/>
          <c:order val="1"/>
          <c:tx>
            <c:strRef>
              <c:f>'Tableau type neoplasie onco'!$H$4</c:f>
              <c:strCache>
                <c:ptCount val="1"/>
                <c:pt idx="0">
                  <c:v>Cutané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onco'!$I$4:$M$4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66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'Tableau type neoplasie onco'!$H$5</c:f>
              <c:strCache>
                <c:ptCount val="1"/>
                <c:pt idx="0">
                  <c:v>Digestif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onco'!$I$5:$M$5</c:f>
              <c:numCache>
                <c:formatCode>General</c:formatCode>
                <c:ptCount val="5"/>
                <c:pt idx="0">
                  <c:v>0</c:v>
                </c:pt>
                <c:pt idx="1">
                  <c:v>47</c:v>
                </c:pt>
                <c:pt idx="2">
                  <c:v>0</c:v>
                </c:pt>
                <c:pt idx="3">
                  <c:v>66</c:v>
                </c:pt>
              </c:numCache>
            </c:numRef>
          </c:val>
        </c:ser>
        <c:ser>
          <c:idx val="3"/>
          <c:order val="3"/>
          <c:tx>
            <c:strRef>
              <c:f>'Tableau type neoplasie onco'!$H$6</c:f>
              <c:strCache>
                <c:ptCount val="1"/>
                <c:pt idx="0">
                  <c:v>Gynécologique</c:v>
                </c:pt>
              </c:strCache>
            </c:strRef>
          </c:tx>
          <c:spPr>
            <a:solidFill>
              <a:srgbClr val="109618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onco'!$I$6:$M$6</c:f>
              <c:numCache>
                <c:formatCode>General</c:formatCode>
                <c:ptCount val="5"/>
                <c:pt idx="0">
                  <c:v>71</c:v>
                </c:pt>
                <c:pt idx="1">
                  <c:v>66</c:v>
                </c:pt>
                <c:pt idx="2">
                  <c:v>58</c:v>
                </c:pt>
                <c:pt idx="3">
                  <c:v>67</c:v>
                </c:pt>
              </c:numCache>
            </c:numRef>
          </c:val>
        </c:ser>
        <c:ser>
          <c:idx val="4"/>
          <c:order val="4"/>
          <c:tx>
            <c:strRef>
              <c:f>'Tableau type neoplasie onco'!$H$7</c:f>
              <c:strCache>
                <c:ptCount val="1"/>
                <c:pt idx="0">
                  <c:v>Indéterminé</c:v>
                </c:pt>
              </c:strCache>
            </c:strRef>
          </c:tx>
          <c:spPr>
            <a:solidFill>
              <a:srgbClr val="990099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onco'!$I$7:$M$7</c:f>
              <c:numCache>
                <c:formatCode>General</c:formatCode>
                <c:ptCount val="5"/>
                <c:pt idx="0">
                  <c:v>69</c:v>
                </c:pt>
                <c:pt idx="1">
                  <c:v>72</c:v>
                </c:pt>
                <c:pt idx="2">
                  <c:v>69</c:v>
                </c:pt>
                <c:pt idx="3">
                  <c:v>65</c:v>
                </c:pt>
              </c:numCache>
            </c:numRef>
          </c:val>
        </c:ser>
        <c:ser>
          <c:idx val="5"/>
          <c:order val="5"/>
          <c:tx>
            <c:strRef>
              <c:f>'Tableau type neoplasie onco'!$H$8</c:f>
              <c:strCache>
                <c:ptCount val="1"/>
                <c:pt idx="0">
                  <c:v>ORL</c:v>
                </c:pt>
              </c:strCache>
            </c:strRef>
          </c:tx>
          <c:spPr>
            <a:solidFill>
              <a:srgbClr val="0099C6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onco'!$I$8:$M$8</c:f>
              <c:numCache>
                <c:formatCode>General</c:formatCode>
                <c:ptCount val="5"/>
                <c:pt idx="0">
                  <c:v>0</c:v>
                </c:pt>
                <c:pt idx="1">
                  <c:v>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'Tableau type neoplasie onco'!$H$9</c:f>
              <c:strCache>
                <c:ptCount val="1"/>
                <c:pt idx="0">
                  <c:v>Prostate</c:v>
                </c:pt>
              </c:strCache>
            </c:strRef>
          </c:tx>
          <c:spPr>
            <a:solidFill>
              <a:srgbClr val="DD4477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onco'!$I$9:$M$9</c:f>
              <c:numCache>
                <c:formatCode>General</c:formatCode>
                <c:ptCount val="5"/>
                <c:pt idx="0">
                  <c:v>69</c:v>
                </c:pt>
                <c:pt idx="1">
                  <c:v>63</c:v>
                </c:pt>
                <c:pt idx="2">
                  <c:v>66</c:v>
                </c:pt>
                <c:pt idx="3">
                  <c:v>73</c:v>
                </c:pt>
              </c:numCache>
            </c:numRef>
          </c:val>
        </c:ser>
        <c:ser>
          <c:idx val="7"/>
          <c:order val="7"/>
          <c:tx>
            <c:strRef>
              <c:f>'Tableau type neoplasie onco'!$H$10</c:f>
              <c:strCache>
                <c:ptCount val="1"/>
                <c:pt idx="0">
                  <c:v>Surrenale</c:v>
                </c:pt>
              </c:strCache>
            </c:strRef>
          </c:tx>
          <c:spPr>
            <a:solidFill>
              <a:srgbClr val="66AA00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onco'!$I$10:$M$10</c:f>
              <c:numCache>
                <c:formatCode>General</c:formatCode>
                <c:ptCount val="5"/>
                <c:pt idx="0">
                  <c:v>86</c:v>
                </c:pt>
                <c:pt idx="1">
                  <c:v>0</c:v>
                </c:pt>
                <c:pt idx="2">
                  <c:v>63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'Tableau type neoplasie onco'!$H$11</c:f>
              <c:strCache>
                <c:ptCount val="1"/>
                <c:pt idx="0">
                  <c:v>TNE</c:v>
                </c:pt>
              </c:strCache>
            </c:strRef>
          </c:tx>
          <c:spPr>
            <a:solidFill>
              <a:srgbClr val="B82E2E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onco'!$I$11:$M$11</c:f>
              <c:numCache>
                <c:formatCode>General</c:formatCode>
                <c:ptCount val="5"/>
                <c:pt idx="0">
                  <c:v>0</c:v>
                </c:pt>
                <c:pt idx="1">
                  <c:v>56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9"/>
          <c:order val="9"/>
          <c:tx>
            <c:strRef>
              <c:f>'Tableau type neoplasie onco'!$H$12</c:f>
              <c:strCache>
                <c:ptCount val="1"/>
                <c:pt idx="0">
                  <c:v>Urinaire</c:v>
                </c:pt>
              </c:strCache>
            </c:strRef>
          </c:tx>
          <c:spPr>
            <a:solidFill>
              <a:srgbClr val="316395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onco'!$I$12:$M$12</c:f>
              <c:numCache>
                <c:formatCode>General</c:formatCode>
                <c:ptCount val="5"/>
                <c:pt idx="0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72</c:v>
                </c:pt>
              </c:numCache>
            </c:numRef>
          </c:val>
        </c:ser>
        <c:ser>
          <c:idx val="10"/>
          <c:order val="10"/>
          <c:tx>
            <c:strRef>
              <c:f>'Tableau type neoplasie onco'!$H$13</c:f>
              <c:strCache>
                <c:ptCount val="1"/>
                <c:pt idx="0">
                  <c:v>Total général</c:v>
                </c:pt>
              </c:strCache>
            </c:strRef>
          </c:tx>
          <c:spPr>
            <a:solidFill>
              <a:srgbClr val="994499"/>
            </a:solidFill>
          </c:spPr>
          <c:cat>
            <c:strRef>
              <c:f>'Tableau type neoplasie onco'!$I$2:$M$2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Total général</c:v>
                </c:pt>
              </c:strCache>
            </c:strRef>
          </c:cat>
          <c:val>
            <c:numRef>
              <c:f>'Tableau type neoplasie onco'!$I$13:$M$13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39</c:v>
                </c:pt>
                <c:pt idx="3">
                  <c:v>73</c:v>
                </c:pt>
              </c:numCache>
            </c:numRef>
          </c:val>
        </c:ser>
        <c:axId val="146099200"/>
        <c:axId val="146117376"/>
      </c:barChart>
      <c:catAx>
        <c:axId val="146099200"/>
        <c:scaling>
          <c:orientation val="minMax"/>
        </c:scaling>
        <c:axPos val="b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6117376"/>
        <c:crosses val="autoZero"/>
        <c:lblAlgn val="ctr"/>
        <c:lblOffset val="100"/>
      </c:catAx>
      <c:valAx>
        <c:axId val="14611737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60992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Répartition par type de néoplasie, toutes périodes confondues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'proportions type de neoplasique'!$B$1</c:f>
              <c:strCache>
                <c:ptCount val="1"/>
                <c:pt idx="0">
                  <c:v>NB type de néoplasie</c:v>
                </c:pt>
              </c:strCache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FF00FF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FFFF00"/>
              </a:solidFill>
            </c:spPr>
          </c:dPt>
          <c:cat>
            <c:strRef>
              <c:f>'proportions type de neoplasique'!$A$2:$A$11</c:f>
              <c:strCache>
                <c:ptCount val="10"/>
                <c:pt idx="0">
                  <c:v>Digestif</c:v>
                </c:pt>
                <c:pt idx="1">
                  <c:v>Gynécologique</c:v>
                </c:pt>
                <c:pt idx="2">
                  <c:v>ORL</c:v>
                </c:pt>
                <c:pt idx="3">
                  <c:v>Urinaire</c:v>
                </c:pt>
                <c:pt idx="4">
                  <c:v>Prostate</c:v>
                </c:pt>
                <c:pt idx="5">
                  <c:v>Cutané</c:v>
                </c:pt>
                <c:pt idx="6">
                  <c:v>TNE</c:v>
                </c:pt>
                <c:pt idx="7">
                  <c:v>Indéterminé</c:v>
                </c:pt>
                <c:pt idx="8">
                  <c:v>Cérébral</c:v>
                </c:pt>
                <c:pt idx="9">
                  <c:v>Surrenale</c:v>
                </c:pt>
              </c:strCache>
            </c:strRef>
          </c:cat>
          <c:val>
            <c:numRef>
              <c:f>'proportions type de neoplasique'!$B$2:$B$11</c:f>
              <c:numCache>
                <c:formatCode>General</c:formatCode>
                <c:ptCount val="10"/>
                <c:pt idx="0">
                  <c:v>31</c:v>
                </c:pt>
                <c:pt idx="1">
                  <c:v>31</c:v>
                </c:pt>
                <c:pt idx="2">
                  <c:v>17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</c:pie3D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rPr lang="fr-FR"/>
              <a:t>Pourcentage d'hommes et de femmes, toutes périodes confondues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'Pourcentage d''hommes et de femm'!$B$1</c:f>
              <c:strCache>
                <c:ptCount val="1"/>
                <c:pt idx="0">
                  <c:v>COUNTA of sexe</c:v>
                </c:pt>
              </c:strCache>
            </c:strRef>
          </c:tx>
          <c:dPt>
            <c:idx val="0"/>
            <c:spPr>
              <a:solidFill>
                <a:srgbClr val="FF00FF"/>
              </a:solidFill>
            </c:spPr>
          </c:dPt>
          <c:dPt>
            <c:idx val="1"/>
            <c:spPr>
              <a:solidFill>
                <a:srgbClr val="0000FF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cat>
            <c:strRef>
              <c:f>'Pourcentage d''hommes et de femm'!$A$2:$A$4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'Pourcentage d''hommes et de femm'!$B$2:$B$4</c:f>
              <c:numCache>
                <c:formatCode>General</c:formatCode>
                <c:ptCount val="3"/>
                <c:pt idx="0">
                  <c:v>75</c:v>
                </c:pt>
                <c:pt idx="1">
                  <c:v>56</c:v>
                </c:pt>
              </c:numCache>
            </c:numRef>
          </c:val>
        </c:ser>
      </c:pie3D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p'!$C$2:$C$5</c:f>
              <c:numCache>
                <c:formatCode>General</c:formatCode>
                <c:ptCount val="4"/>
                <c:pt idx="0">
                  <c:v>31</c:v>
                </c:pt>
                <c:pt idx="1">
                  <c:v>29</c:v>
                </c:pt>
                <c:pt idx="2">
                  <c:v>14</c:v>
                </c:pt>
                <c:pt idx="3">
                  <c:v>21</c:v>
                </c:pt>
              </c:numCache>
            </c:numRef>
          </c:val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p'!$B$10:$B$13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p'!$C$10:$C$13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ser>
          <c:idx val="3"/>
          <c:order val="3"/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p'!$B$6:$B$9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spPr>
            <a:ln w="19050" cmpd="sng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p'!$C$6:$C$9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10</c:v>
                </c:pt>
              </c:numCache>
            </c:numRef>
          </c:val>
        </c:ser>
        <c:ser>
          <c:idx val="5"/>
          <c:order val="5"/>
          <c:spPr>
            <a:ln w="19050" cmpd="sng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p'!$B$14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spPr>
            <a:ln w="19050" cmpd="sng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'Nombre consultations diet par p'!$B$2:$B$5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'Nombre consultations diet par p'!$C$14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marker val="1"/>
        <c:axId val="146704256"/>
        <c:axId val="146705792"/>
      </c:lineChart>
      <c:catAx>
        <c:axId val="146704256"/>
        <c:scaling>
          <c:orientation val="minMax"/>
        </c:scaling>
        <c:axPos val="b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6705792"/>
        <c:crosses val="autoZero"/>
        <c:lblAlgn val="ctr"/>
        <c:lblOffset val="100"/>
      </c:catAx>
      <c:valAx>
        <c:axId val="14670579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67042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rPr lang="fr-FR"/>
              <a:t>Moyenne de albuminemie  par rapport à intervalle  d'IMC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'albuminemie en fction IMC'!$B$1</c:f>
              <c:strCache>
                <c:ptCount val="1"/>
                <c:pt idx="0">
                  <c:v>AVERAGE of albumine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trendlin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</c:trendline>
          <c:cat>
            <c:numRef>
              <c:f>'albuminemie en fction IMC'!$A$2:$A$10</c:f>
              <c:numCache>
                <c:formatCode>General</c:formatCode>
                <c:ptCount val="9"/>
              </c:numCache>
            </c:numRef>
          </c:cat>
          <c:val>
            <c:numRef>
              <c:f>'albuminemie en fction IMC'!$B$2:$B$10</c:f>
              <c:numCache>
                <c:formatCode>General</c:formatCode>
                <c:ptCount val="9"/>
              </c:numCache>
            </c:numRef>
          </c:val>
        </c:ser>
        <c:shape val="box"/>
        <c:axId val="146961152"/>
        <c:axId val="146963072"/>
        <c:axId val="0"/>
      </c:bar3DChart>
      <c:catAx>
        <c:axId val="14696115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fr-FR"/>
                  <a:t>interval imc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6963072"/>
        <c:crosses val="autoZero"/>
        <c:lblAlgn val="ctr"/>
        <c:lblOffset val="100"/>
      </c:catAx>
      <c:valAx>
        <c:axId val="146963072"/>
        <c:scaling>
          <c:orientation val="minMax"/>
          <c:max val="40"/>
          <c:min val="0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fr-FR"/>
                  <a:t>Taux de albuminemie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6961152"/>
        <c:crosses val="autoZero"/>
        <c:crossBetween val="between"/>
      </c:valAx>
    </c:plotArea>
    <c:legend>
      <c:legendPos val="b"/>
      <c:txPr>
        <a:bodyPr/>
        <a:lstStyle/>
        <a:p>
          <a:pPr lvl="0">
            <a:defRPr sz="1200"/>
          </a:pPr>
          <a:endParaRPr lang="fr-FR"/>
        </a:p>
      </c:txPr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Répartition des IMC toutes périodes confondues</a:t>
            </a:r>
          </a:p>
        </c:rich>
      </c:tx>
    </c:title>
    <c:plotArea>
      <c:layout/>
      <c:pieChart>
        <c:varyColors val="1"/>
        <c:ser>
          <c:idx val="0"/>
          <c:order val="0"/>
          <c:tx>
            <c:strRef>
              <c:f>'Repartition des IMC toutes peri'!$B$18</c:f>
              <c:strCache>
                <c:ptCount val="1"/>
                <c:pt idx="0">
                  <c:v>nb</c:v>
                </c:pt>
              </c:strCache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9900FF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cat>
            <c:strRef>
              <c:f>'Repartition des IMC toutes peri'!$A$19:$A$26</c:f>
              <c:strCache>
                <c:ptCount val="8"/>
                <c:pt idx="0">
                  <c:v>&lt;18</c:v>
                </c:pt>
                <c:pt idx="1">
                  <c:v>Entre 18 et 20</c:v>
                </c:pt>
                <c:pt idx="2">
                  <c:v>Entre 21 et 22</c:v>
                </c:pt>
                <c:pt idx="3">
                  <c:v>Entre 23 et 25</c:v>
                </c:pt>
                <c:pt idx="4">
                  <c:v>Entre 26 et 31</c:v>
                </c:pt>
                <c:pt idx="5">
                  <c:v>Entre 32 et 34</c:v>
                </c:pt>
                <c:pt idx="6">
                  <c:v>Supérieur à 35</c:v>
                </c:pt>
                <c:pt idx="7">
                  <c:v>NC</c:v>
                </c:pt>
              </c:strCache>
            </c:strRef>
          </c:cat>
          <c:val>
            <c:numRef>
              <c:f>'Repartition des IMC toutes peri'!$B$19:$B$26</c:f>
              <c:numCache>
                <c:formatCode>General</c:formatCode>
                <c:ptCount val="8"/>
                <c:pt idx="0">
                  <c:v>11</c:v>
                </c:pt>
                <c:pt idx="1">
                  <c:v>26</c:v>
                </c:pt>
                <c:pt idx="2">
                  <c:v>16</c:v>
                </c:pt>
                <c:pt idx="3">
                  <c:v>24</c:v>
                </c:pt>
                <c:pt idx="4">
                  <c:v>25</c:v>
                </c:pt>
                <c:pt idx="5">
                  <c:v>3</c:v>
                </c:pt>
                <c:pt idx="6">
                  <c:v>3</c:v>
                </c:pt>
                <c:pt idx="7">
                  <c:v>23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cat>
            <c:strRef>
              <c:f>'Repartition des IMC toutes peri'!$A$36:$A$43</c:f>
              <c:strCache>
                <c:ptCount val="8"/>
                <c:pt idx="0">
                  <c:v>&lt;18</c:v>
                </c:pt>
                <c:pt idx="1">
                  <c:v>Entre 18 et 20</c:v>
                </c:pt>
                <c:pt idx="2">
                  <c:v>Entre 21 et 22</c:v>
                </c:pt>
                <c:pt idx="3">
                  <c:v>Entre 23 et 25</c:v>
                </c:pt>
                <c:pt idx="4">
                  <c:v>Entre 26 et 31</c:v>
                </c:pt>
                <c:pt idx="5">
                  <c:v>Entre 32 et 34</c:v>
                </c:pt>
                <c:pt idx="6">
                  <c:v>Supérieur à 35</c:v>
                </c:pt>
                <c:pt idx="7">
                  <c:v>NC</c:v>
                </c:pt>
              </c:strCache>
            </c:strRef>
          </c:cat>
          <c:val>
            <c:numRef>
              <c:f>'Repartition des IMC toutes peri'!$B$36:$B$43</c:f>
              <c:numCache>
                <c:formatCode>General</c:formatCode>
                <c:ptCount val="8"/>
                <c:pt idx="0">
                  <c:v>11</c:v>
                </c:pt>
                <c:pt idx="1">
                  <c:v>26</c:v>
                </c:pt>
                <c:pt idx="2">
                  <c:v>16</c:v>
                </c:pt>
                <c:pt idx="3">
                  <c:v>24</c:v>
                </c:pt>
                <c:pt idx="4">
                  <c:v>25</c:v>
                </c:pt>
                <c:pt idx="5">
                  <c:v>3</c:v>
                </c:pt>
                <c:pt idx="6">
                  <c:v>3</c:v>
                </c:pt>
                <c:pt idx="7">
                  <c:v>23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DS chez les IMC extrêmes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'DS chez les IMC extreme'!$B$1:$B$2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'DS chez les IMC extreme'!$A$3:$A$7</c:f>
              <c:strCache>
                <c:ptCount val="2"/>
                <c:pt idx="0">
                  <c:v>COUNTA of EN</c:v>
                </c:pt>
                <c:pt idx="1">
                  <c:v>période alias</c:v>
                </c:pt>
              </c:strCache>
            </c:strRef>
          </c:cat>
          <c:val>
            <c:numRef>
              <c:f>'DS chez les IMC extreme'!$B$3:$B$7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'DS chez les IMC extreme'!$C$1:$C$2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'DS chez les IMC extreme'!$A$3:$A$7</c:f>
              <c:strCache>
                <c:ptCount val="2"/>
                <c:pt idx="0">
                  <c:v>COUNTA of EN</c:v>
                </c:pt>
                <c:pt idx="1">
                  <c:v>période alias</c:v>
                </c:pt>
              </c:strCache>
            </c:strRef>
          </c:cat>
          <c:val>
            <c:numRef>
              <c:f>'DS chez les IMC extreme'!$C$3:$C$7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'DS chez les IMC extreme'!$D$1:$D$2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'DS chez les IMC extreme'!$A$3:$A$7</c:f>
              <c:strCache>
                <c:ptCount val="2"/>
                <c:pt idx="0">
                  <c:v>COUNTA of EN</c:v>
                </c:pt>
                <c:pt idx="1">
                  <c:v>période alias</c:v>
                </c:pt>
              </c:strCache>
            </c:strRef>
          </c:cat>
          <c:val>
            <c:numRef>
              <c:f>'DS chez les IMC extreme'!$D$3:$D$7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'DS chez les IMC extreme'!$E$1:$E$2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109618"/>
            </a:solidFill>
          </c:spPr>
          <c:cat>
            <c:strRef>
              <c:f>'DS chez les IMC extreme'!$A$3:$A$7</c:f>
              <c:strCache>
                <c:ptCount val="2"/>
                <c:pt idx="0">
                  <c:v>COUNTA of EN</c:v>
                </c:pt>
                <c:pt idx="1">
                  <c:v>période alias</c:v>
                </c:pt>
              </c:strCache>
            </c:strRef>
          </c:cat>
          <c:val>
            <c:numRef>
              <c:f>'DS chez les IMC extreme'!$E$3:$E$7</c:f>
              <c:numCache>
                <c:formatCode>General</c:formatCode>
                <c:ptCount val="5"/>
              </c:numCache>
            </c:numRef>
          </c:val>
        </c:ser>
        <c:shape val="box"/>
        <c:axId val="147191680"/>
        <c:axId val="147214336"/>
        <c:axId val="0"/>
      </c:bar3DChart>
      <c:catAx>
        <c:axId val="14719168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214336"/>
        <c:crosses val="autoZero"/>
        <c:lblAlgn val="ctr"/>
        <c:lblOffset val="100"/>
      </c:catAx>
      <c:valAx>
        <c:axId val="14721433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71916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 DM chez les patients aux IMC extremes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'DM  chez les IMC extreme'!$B$1:$B$2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'DM  chez les IMC extreme'!$A$3:$A$6</c:f>
              <c:strCache>
                <c:ptCount val="3"/>
                <c:pt idx="0">
                  <c:v>COUNTA of EN</c:v>
                </c:pt>
                <c:pt idx="1">
                  <c:v>période alias</c:v>
                </c:pt>
                <c:pt idx="2">
                  <c:v>Total général</c:v>
                </c:pt>
              </c:strCache>
            </c:strRef>
          </c:cat>
          <c:val>
            <c:numRef>
              <c:f>'DM  chez les IMC extreme'!$B$3:$B$6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'DM  chez les IMC extreme'!$C$1:$C$2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'DM  chez les IMC extreme'!$A$3:$A$6</c:f>
              <c:strCache>
                <c:ptCount val="3"/>
                <c:pt idx="0">
                  <c:v>COUNTA of EN</c:v>
                </c:pt>
                <c:pt idx="1">
                  <c:v>période alias</c:v>
                </c:pt>
                <c:pt idx="2">
                  <c:v>Total général</c:v>
                </c:pt>
              </c:strCache>
            </c:strRef>
          </c:cat>
          <c:val>
            <c:numRef>
              <c:f>'DM  chez les IMC extreme'!$C$3:$C$6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'DM  chez les IMC extreme'!$D$1:$D$2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'DM  chez les IMC extreme'!$A$3:$A$6</c:f>
              <c:strCache>
                <c:ptCount val="3"/>
                <c:pt idx="0">
                  <c:v>COUNTA of EN</c:v>
                </c:pt>
                <c:pt idx="1">
                  <c:v>période alias</c:v>
                </c:pt>
                <c:pt idx="2">
                  <c:v>Total général</c:v>
                </c:pt>
              </c:strCache>
            </c:strRef>
          </c:cat>
          <c:val>
            <c:numRef>
              <c:f>'DM  chez les IMC extreme'!$D$3:$D$6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tx>
            <c:strRef>
              <c:f>'DM  chez les IMC extreme'!$E$1:$E$2</c:f>
              <c:strCache>
                <c:ptCount val="1"/>
                <c:pt idx="0">
                  <c:v>(Plusieurs éléments)</c:v>
                </c:pt>
              </c:strCache>
            </c:strRef>
          </c:tx>
          <c:spPr>
            <a:solidFill>
              <a:srgbClr val="109618"/>
            </a:solidFill>
          </c:spPr>
          <c:cat>
            <c:strRef>
              <c:f>'DM  chez les IMC extreme'!$A$3:$A$6</c:f>
              <c:strCache>
                <c:ptCount val="3"/>
                <c:pt idx="0">
                  <c:v>COUNTA of EN</c:v>
                </c:pt>
                <c:pt idx="1">
                  <c:v>période alias</c:v>
                </c:pt>
                <c:pt idx="2">
                  <c:v>Total général</c:v>
                </c:pt>
              </c:strCache>
            </c:strRef>
          </c:cat>
          <c:val>
            <c:numRef>
              <c:f>'DM  chez les IMC extreme'!$E$3:$E$6</c:f>
              <c:numCache>
                <c:formatCode>General</c:formatCode>
                <c:ptCount val="4"/>
              </c:numCache>
            </c:numRef>
          </c:val>
        </c:ser>
        <c:shape val="box"/>
        <c:axId val="147297024"/>
        <c:axId val="147298944"/>
        <c:axId val="0"/>
      </c:bar3DChart>
      <c:catAx>
        <c:axId val="14729702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298944"/>
        <c:crosses val="autoZero"/>
        <c:lblAlgn val="ctr"/>
        <c:lblOffset val="100"/>
      </c:catAx>
      <c:valAx>
        <c:axId val="1472989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72970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Femme, homme et Total général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'Ratio homme femme'!$B$1:$B$2</c:f>
              <c:strCache>
                <c:ptCount val="1"/>
                <c:pt idx="0">
                  <c:v>sexe Femme</c:v>
                </c:pt>
              </c:strCache>
            </c:strRef>
          </c:tx>
          <c:spPr>
            <a:solidFill>
              <a:srgbClr val="FF00F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'Ratio homme femme'!$A$3:$A$6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'Ratio homme femme'!$B$3:$B$6</c:f>
              <c:numCache>
                <c:formatCode>General</c:formatCode>
                <c:ptCount val="4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22</c:v>
                </c:pt>
              </c:numCache>
            </c:numRef>
          </c:val>
        </c:ser>
        <c:ser>
          <c:idx val="1"/>
          <c:order val="1"/>
          <c:tx>
            <c:strRef>
              <c:f>'Ratio homme femme'!$C$1:$C$2</c:f>
              <c:strCache>
                <c:ptCount val="1"/>
                <c:pt idx="0">
                  <c:v>sexe Homme</c:v>
                </c:pt>
              </c:strCache>
            </c:strRef>
          </c:tx>
          <c:spPr>
            <a:solidFill>
              <a:srgbClr val="9900F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'Ratio homme femme'!$A$3:$A$6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'Ratio homme femme'!$C$3:$C$6</c:f>
              <c:numCache>
                <c:formatCode>General</c:formatCode>
                <c:ptCount val="4"/>
                <c:pt idx="0">
                  <c:v>17</c:v>
                </c:pt>
                <c:pt idx="1">
                  <c:v>15</c:v>
                </c:pt>
                <c:pt idx="2">
                  <c:v>10</c:v>
                </c:pt>
                <c:pt idx="3">
                  <c:v>14</c:v>
                </c:pt>
              </c:numCache>
            </c:numRef>
          </c:val>
        </c:ser>
        <c:ser>
          <c:idx val="2"/>
          <c:order val="2"/>
          <c:tx>
            <c:strRef>
              <c:f>'Ratio homme femme'!$D$1:$D$2</c:f>
              <c:strCache>
                <c:ptCount val="1"/>
                <c:pt idx="0">
                  <c:v>sexe Homme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'Ratio homme femme'!$A$3:$A$6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'Ratio homme femme'!$D$3:$D$6</c:f>
              <c:numCache>
                <c:formatCode>General</c:formatCode>
                <c:ptCount val="4"/>
              </c:numCache>
            </c:numRef>
          </c:val>
        </c:ser>
        <c:axId val="147486208"/>
        <c:axId val="147488128"/>
      </c:barChart>
      <c:catAx>
        <c:axId val="14748620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488128"/>
        <c:crosses val="autoZero"/>
        <c:lblAlgn val="ctr"/>
        <c:lblOffset val="100"/>
      </c:catAx>
      <c:valAx>
        <c:axId val="14748812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74862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Moyenne d'age  des patients par periode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'moyenne de l''age des patients'!$C$1</c:f>
              <c:strCache>
                <c:ptCount val="1"/>
                <c:pt idx="0">
                  <c:v>Moyenne d'age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'moyenne de l''age des patients'!$A$2:$A$5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'moyenne de l''age des patients'!$C$2:$C$5</c:f>
              <c:numCache>
                <c:formatCode>General</c:formatCode>
                <c:ptCount val="4"/>
                <c:pt idx="0">
                  <c:v>71</c:v>
                </c:pt>
                <c:pt idx="1">
                  <c:v>69</c:v>
                </c:pt>
                <c:pt idx="2">
                  <c:v>67</c:v>
                </c:pt>
                <c:pt idx="3">
                  <c:v>69</c:v>
                </c:pt>
              </c:numCache>
            </c:numRef>
          </c:val>
        </c:ser>
        <c:axId val="147448192"/>
        <c:axId val="147450112"/>
      </c:barChart>
      <c:catAx>
        <c:axId val="1474481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450112"/>
        <c:crosses val="autoZero"/>
        <c:lblAlgn val="ctr"/>
        <c:lblOffset val="100"/>
      </c:catAx>
      <c:valAx>
        <c:axId val="147450112"/>
        <c:scaling>
          <c:orientation val="minMax"/>
          <c:min val="50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Moyenne d'age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74481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Hemato et Onco</a:t>
            </a:r>
          </a:p>
        </c:rich>
      </c:tx>
    </c:title>
    <c:plotArea>
      <c:layout/>
      <c:barChart>
        <c:barDir val="col"/>
        <c:grouping val="percentStacked"/>
        <c:ser>
          <c:idx val="0"/>
          <c:order val="0"/>
          <c:tx>
            <c:strRef>
              <c:f>'Onco|Hémato infection pac  péri'!$C$1:$C$2</c:f>
              <c:strCache>
                <c:ptCount val="1"/>
                <c:pt idx="0">
                  <c:v>onco_hemato Hemato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'Onco|Hémato infection pac  péri'!$A$3:$A$15</c:f>
              <c:strCache>
                <c:ptCount val="13"/>
                <c:pt idx="0">
                  <c:v>A</c:v>
                </c:pt>
                <c:pt idx="2">
                  <c:v>Total A</c:v>
                </c:pt>
                <c:pt idx="3">
                  <c:v>B</c:v>
                </c:pt>
                <c:pt idx="5">
                  <c:v>Total B</c:v>
                </c:pt>
                <c:pt idx="6">
                  <c:v>C</c:v>
                </c:pt>
                <c:pt idx="8">
                  <c:v>Total C</c:v>
                </c:pt>
                <c:pt idx="9">
                  <c:v>D</c:v>
                </c:pt>
                <c:pt idx="11">
                  <c:v>Total D</c:v>
                </c:pt>
                <c:pt idx="12">
                  <c:v>Total général</c:v>
                </c:pt>
              </c:strCache>
            </c:strRef>
          </c:cat>
          <c:val>
            <c:numRef>
              <c:f>'Onco|Hémato infection pac  péri'!$C$3:$C$15</c:f>
              <c:numCache>
                <c:formatCode>General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2</c:v>
                </c:pt>
                <c:pt idx="10">
                  <c:v>9</c:v>
                </c:pt>
                <c:pt idx="11">
                  <c:v>11</c:v>
                </c:pt>
                <c:pt idx="12">
                  <c:v>36</c:v>
                </c:pt>
              </c:numCache>
            </c:numRef>
          </c:val>
        </c:ser>
        <c:ser>
          <c:idx val="1"/>
          <c:order val="1"/>
          <c:tx>
            <c:strRef>
              <c:f>'Onco|Hémato infection pac  péri'!$D$1:$D$2</c:f>
              <c:strCache>
                <c:ptCount val="1"/>
                <c:pt idx="0">
                  <c:v>onco_hemato Onco</c:v>
                </c:pt>
              </c:strCache>
            </c:strRef>
          </c:tx>
          <c:spPr>
            <a:solidFill>
              <a:srgbClr val="38761D"/>
            </a:solidFill>
          </c:spPr>
          <c:cat>
            <c:strRef>
              <c:f>'Onco|Hémato infection pac  péri'!$A$3:$A$15</c:f>
              <c:strCache>
                <c:ptCount val="13"/>
                <c:pt idx="0">
                  <c:v>A</c:v>
                </c:pt>
                <c:pt idx="2">
                  <c:v>Total A</c:v>
                </c:pt>
                <c:pt idx="3">
                  <c:v>B</c:v>
                </c:pt>
                <c:pt idx="5">
                  <c:v>Total B</c:v>
                </c:pt>
                <c:pt idx="6">
                  <c:v>C</c:v>
                </c:pt>
                <c:pt idx="8">
                  <c:v>Total C</c:v>
                </c:pt>
                <c:pt idx="9">
                  <c:v>D</c:v>
                </c:pt>
                <c:pt idx="11">
                  <c:v>Total D</c:v>
                </c:pt>
                <c:pt idx="12">
                  <c:v>Total général</c:v>
                </c:pt>
              </c:strCache>
            </c:strRef>
          </c:cat>
          <c:val>
            <c:numRef>
              <c:f>'Onco|Hémato infection pac  péri'!$D$3:$D$15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24</c:v>
                </c:pt>
                <c:pt idx="3">
                  <c:v>4</c:v>
                </c:pt>
                <c:pt idx="4">
                  <c:v>21</c:v>
                </c:pt>
                <c:pt idx="5">
                  <c:v>25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2</c:v>
                </c:pt>
                <c:pt idx="10">
                  <c:v>23</c:v>
                </c:pt>
                <c:pt idx="11">
                  <c:v>25</c:v>
                </c:pt>
                <c:pt idx="12">
                  <c:v>95</c:v>
                </c:pt>
              </c:numCache>
            </c:numRef>
          </c:val>
        </c:ser>
        <c:overlap val="100"/>
        <c:axId val="146301312"/>
        <c:axId val="146303232"/>
      </c:barChart>
      <c:catAx>
        <c:axId val="1463013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6303232"/>
        <c:crosses val="autoZero"/>
        <c:lblAlgn val="ctr"/>
        <c:lblOffset val="100"/>
      </c:catAx>
      <c:valAx>
        <c:axId val="14630323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%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63013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Répartition des patients en fonction de leur pathologie néoplasique: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'nbre onco hemato'!$B$1:$B$2</c:f>
              <c:strCache>
                <c:ptCount val="1"/>
                <c:pt idx="0">
                  <c:v>onco_hemato Hemato</c:v>
                </c:pt>
              </c:strCache>
            </c:strRef>
          </c:tx>
          <c:spPr>
            <a:solidFill>
              <a:srgbClr val="FF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'nbre onco hemato'!$A$3:$A$6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'nbre onco hemato'!$B$3:$B$6</c:f>
              <c:numCache>
                <c:formatCode>General</c:formatCode>
                <c:ptCount val="4"/>
                <c:pt idx="0">
                  <c:v>11</c:v>
                </c:pt>
                <c:pt idx="1">
                  <c:v>7</c:v>
                </c:pt>
                <c:pt idx="2">
                  <c:v>7</c:v>
                </c:pt>
                <c:pt idx="3">
                  <c:v>11</c:v>
                </c:pt>
              </c:numCache>
            </c:numRef>
          </c:val>
        </c:ser>
        <c:ser>
          <c:idx val="1"/>
          <c:order val="1"/>
          <c:tx>
            <c:strRef>
              <c:f>'nbre onco hemato'!$C$1:$C$2</c:f>
              <c:strCache>
                <c:ptCount val="1"/>
                <c:pt idx="0">
                  <c:v>onco_hemato Onco</c:v>
                </c:pt>
              </c:strCache>
            </c:strRef>
          </c:tx>
          <c:spPr>
            <a:solidFill>
              <a:srgbClr val="6AA84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'nbre onco hemato'!$A$3:$A$6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'nbre onco hemato'!$C$3:$C$6</c:f>
              <c:numCache>
                <c:formatCode>General</c:formatCode>
                <c:ptCount val="4"/>
                <c:pt idx="0">
                  <c:v>24</c:v>
                </c:pt>
                <c:pt idx="1">
                  <c:v>25</c:v>
                </c:pt>
                <c:pt idx="2">
                  <c:v>21</c:v>
                </c:pt>
                <c:pt idx="3">
                  <c:v>25</c:v>
                </c:pt>
              </c:numCache>
            </c:numRef>
          </c:val>
        </c:ser>
        <c:overlap val="100"/>
        <c:axId val="147750912"/>
        <c:axId val="147752832"/>
      </c:barChart>
      <c:catAx>
        <c:axId val="1477509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752832"/>
        <c:crosses val="autoZero"/>
        <c:lblAlgn val="ctr"/>
        <c:lblOffset val="100"/>
      </c:catAx>
      <c:valAx>
        <c:axId val="14775283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77509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OK, DM, DS et NSP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'nombre evaluation nutritionnell'!$B$1:$B$2</c:f>
              <c:strCache>
                <c:ptCount val="1"/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numRef>
              <c:f>'nombre evaluation nutritionnell'!$A$3:$A$6</c:f>
              <c:numCache>
                <c:formatCode>General</c:formatCode>
                <c:ptCount val="4"/>
              </c:numCache>
            </c:numRef>
          </c:cat>
          <c:val>
            <c:numRef>
              <c:f>'nombre evaluation nutritionnell'!$B$3:$B$6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'nombre evaluation nutritionnell'!$C$1:$C$2</c:f>
              <c:strCache>
                <c:ptCount val="1"/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numRef>
              <c:f>'nombre evaluation nutritionnell'!$A$3:$A$6</c:f>
              <c:numCache>
                <c:formatCode>General</c:formatCode>
                <c:ptCount val="4"/>
              </c:numCache>
            </c:numRef>
          </c:cat>
          <c:val>
            <c:numRef>
              <c:f>'nombre evaluation nutritionnell'!$C$3:$C$6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'nombre evaluation nutritionnell'!$D$1:$D$2</c:f>
              <c:strCache>
                <c:ptCount val="1"/>
              </c:strCache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numRef>
              <c:f>'nombre evaluation nutritionnell'!$A$3:$A$6</c:f>
              <c:numCache>
                <c:formatCode>General</c:formatCode>
                <c:ptCount val="4"/>
              </c:numCache>
            </c:numRef>
          </c:cat>
          <c:val>
            <c:numRef>
              <c:f>'nombre evaluation nutritionnell'!$D$3:$D$6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tx>
            <c:strRef>
              <c:f>'nombre evaluation nutritionnell'!$E$1:$E$2</c:f>
              <c:strCache>
                <c:ptCount val="1"/>
              </c:strCache>
            </c:strRef>
          </c:tx>
          <c:spPr>
            <a:solidFill>
              <a:srgbClr val="10961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numRef>
              <c:f>'nombre evaluation nutritionnell'!$A$3:$A$6</c:f>
              <c:numCache>
                <c:formatCode>General</c:formatCode>
                <c:ptCount val="4"/>
              </c:numCache>
            </c:numRef>
          </c:cat>
          <c:val>
            <c:numRef>
              <c:f>'nombre evaluation nutritionnell'!$E$3:$E$6</c:f>
              <c:numCache>
                <c:formatCode>General</c:formatCode>
                <c:ptCount val="4"/>
              </c:numCache>
            </c:numRef>
          </c:val>
        </c:ser>
        <c:axId val="147876096"/>
        <c:axId val="147890560"/>
      </c:barChart>
      <c:catAx>
        <c:axId val="14787609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890560"/>
        <c:crosses val="autoZero"/>
        <c:lblAlgn val="ctr"/>
        <c:lblOffset val="100"/>
      </c:catAx>
      <c:valAx>
        <c:axId val="1478905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78760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Durée moyenne du sejour en hospitalisation pour chaque période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'durée moyenne du sejour periode'!$C$1</c:f>
              <c:strCache>
                <c:ptCount val="1"/>
                <c:pt idx="0">
                  <c:v>Moyenne de durée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'durée moyenne du sejour periode'!$A$2:$A$5</c:f>
              <c:strCache>
                <c:ptCount val="4"/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'durée moyenne du sejour periode'!$C$2:$C$5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17</c:v>
                </c:pt>
              </c:numCache>
            </c:numRef>
          </c:val>
        </c:ser>
        <c:shape val="box"/>
        <c:axId val="148046976"/>
        <c:axId val="148048896"/>
        <c:axId val="0"/>
      </c:bar3DChart>
      <c:catAx>
        <c:axId val="14804697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8048896"/>
        <c:crosses val="autoZero"/>
        <c:lblAlgn val="ctr"/>
        <c:lblOffset val="100"/>
      </c:catAx>
      <c:valAx>
        <c:axId val="148048896"/>
        <c:scaling>
          <c:orientation val="minMax"/>
          <c:min val="0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Moyenne en jours d'hospitalisation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04697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Répartition du nombre d'hommes et de Femmes par periode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'RATIO HOMMEFEMME'!$B$1:$B$2</c:f>
              <c:strCache>
                <c:ptCount val="1"/>
                <c:pt idx="0">
                  <c:v>sexe Femme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'RATIO HOMMEFEMME'!$A$3:$A$6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'RATIO HOMMEFEMME'!$B$3:$B$6</c:f>
              <c:numCache>
                <c:formatCode>General</c:formatCode>
                <c:ptCount val="4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22</c:v>
                </c:pt>
              </c:numCache>
            </c:numRef>
          </c:val>
        </c:ser>
        <c:ser>
          <c:idx val="1"/>
          <c:order val="1"/>
          <c:tx>
            <c:strRef>
              <c:f>'RATIO HOMMEFEMME'!$C$1:$C$2</c:f>
              <c:strCache>
                <c:ptCount val="1"/>
                <c:pt idx="0">
                  <c:v>sexe Homme</c:v>
                </c:pt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'RATIO HOMMEFEMME'!$A$3:$A$6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'RATIO HOMMEFEMME'!$C$3:$C$6</c:f>
              <c:numCache>
                <c:formatCode>General</c:formatCode>
                <c:ptCount val="4"/>
                <c:pt idx="0">
                  <c:v>17</c:v>
                </c:pt>
                <c:pt idx="1">
                  <c:v>15</c:v>
                </c:pt>
                <c:pt idx="2">
                  <c:v>10</c:v>
                </c:pt>
                <c:pt idx="3">
                  <c:v>14</c:v>
                </c:pt>
              </c:numCache>
            </c:numRef>
          </c:val>
        </c:ser>
        <c:ser>
          <c:idx val="2"/>
          <c:order val="2"/>
          <c:tx>
            <c:strRef>
              <c:f>'RATIO HOMMEFEMME'!$D$1:$D$2</c:f>
              <c:strCache>
                <c:ptCount val="1"/>
                <c:pt idx="0">
                  <c:v>sexe Homme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'RATIO HOMMEFEMME'!$A$3:$A$6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'RATIO HOMMEFEMME'!$D$3:$D$6</c:f>
              <c:numCache>
                <c:formatCode>General</c:formatCode>
                <c:ptCount val="4"/>
              </c:numCache>
            </c:numRef>
          </c:val>
        </c:ser>
        <c:shape val="box"/>
        <c:axId val="148207872"/>
        <c:axId val="148234624"/>
        <c:axId val="0"/>
      </c:bar3DChart>
      <c:catAx>
        <c:axId val="14820787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8234624"/>
        <c:crosses val="autoZero"/>
        <c:lblAlgn val="ctr"/>
        <c:lblOffset val="100"/>
      </c:catAx>
      <c:valAx>
        <c:axId val="14823462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patients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2078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Rapport de prise en charge des mycoses buccales en fonction de chaque période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'pec MYCOSE'!$B$1:$B$2</c:f>
              <c:strCache>
                <c:ptCount val="1"/>
                <c:pt idx="0">
                  <c:v>pec_mycose NON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'pec MYCOSE'!$A$3:$A$6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'pec MYCOSE'!$B$3:$B$6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'pec MYCOSE'!$C$1:$C$2</c:f>
              <c:strCache>
                <c:ptCount val="1"/>
                <c:pt idx="0">
                  <c:v>pec_mycose OUI</c:v>
                </c:pt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'pec MYCOSE'!$A$3:$A$6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'pec MYCOSE'!$C$3:$C$6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</c:numCache>
            </c:numRef>
          </c:val>
        </c:ser>
        <c:overlap val="100"/>
        <c:axId val="148171008"/>
        <c:axId val="147001728"/>
      </c:barChart>
      <c:catAx>
        <c:axId val="14817100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7001728"/>
        <c:crosses val="autoZero"/>
        <c:lblAlgn val="ctr"/>
        <c:lblOffset val="100"/>
      </c:catAx>
      <c:valAx>
        <c:axId val="14700172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patients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1710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Identification des bacteries lors de sinfection de PAC, selon chaque periode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'bactérie d''infection pac par pé'!$B$1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pé'!$B$2:$B$5</c:f>
              <c:numCache>
                <c:formatCode>General</c:formatCode>
                <c:ptCount val="4"/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'bactérie d''infection pac par pé'!$C$1</c:f>
              <c:strCache>
                <c:ptCount val="1"/>
              </c:strCache>
            </c:strRef>
          </c:tx>
          <c:spPr>
            <a:solidFill>
              <a:srgbClr val="DC3912"/>
            </a:solidFill>
          </c:spPr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pé'!$C$2:$C$5</c:f>
              <c:numCache>
                <c:formatCode>General</c:formatCode>
                <c:ptCount val="4"/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'bactérie d''infection pac par pé'!$D$1</c:f>
              <c:strCache>
                <c:ptCount val="1"/>
              </c:strCache>
            </c:strRef>
          </c:tx>
          <c:spPr>
            <a:solidFill>
              <a:srgbClr val="FF9900"/>
            </a:solidFill>
          </c:spPr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pé'!$D$2:$D$5</c:f>
              <c:numCache>
                <c:formatCode>General</c:formatCode>
                <c:ptCount val="4"/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'bactérie d''infection pac par pé'!$E$1</c:f>
              <c:strCache>
                <c:ptCount val="1"/>
              </c:strCache>
            </c:strRef>
          </c:tx>
          <c:spPr>
            <a:solidFill>
              <a:srgbClr val="109618"/>
            </a:solidFill>
          </c:spPr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pé'!$E$2:$E$5</c:f>
              <c:numCache>
                <c:formatCode>General</c:formatCode>
                <c:ptCount val="4"/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4"/>
          <c:order val="4"/>
          <c:tx>
            <c:strRef>
              <c:f>'bactérie d''infection pac par pé'!$F$1</c:f>
              <c:strCache>
                <c:ptCount val="1"/>
              </c:strCache>
            </c:strRef>
          </c:tx>
          <c:spPr>
            <a:solidFill>
              <a:srgbClr val="990099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pé'!$F$2:$F$5</c:f>
              <c:numCache>
                <c:formatCode>General</c:formatCode>
                <c:ptCount val="4"/>
                <c:pt idx="2">
                  <c:v>0</c:v>
                </c:pt>
                <c:pt idx="3">
                  <c:v>2</c:v>
                </c:pt>
              </c:numCache>
            </c:numRef>
          </c:val>
        </c:ser>
        <c:ser>
          <c:idx val="5"/>
          <c:order val="5"/>
          <c:tx>
            <c:strRef>
              <c:f>'bactérie d''infection pac par pé'!$G$1</c:f>
              <c:strCache>
                <c:ptCount val="1"/>
              </c:strCache>
            </c:strRef>
          </c:tx>
          <c:spPr>
            <a:solidFill>
              <a:srgbClr val="0099C6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pé'!$G$2:$G$5</c:f>
              <c:numCache>
                <c:formatCode>General</c:formatCode>
                <c:ptCount val="4"/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6"/>
          <c:order val="6"/>
          <c:tx>
            <c:strRef>
              <c:f>'bactérie d''infection pac par pé'!$H$1</c:f>
              <c:strCache>
                <c:ptCount val="1"/>
              </c:strCache>
            </c:strRef>
          </c:tx>
          <c:spPr>
            <a:solidFill>
              <a:srgbClr val="DD4477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pé'!$H$2:$H$5</c:f>
              <c:numCache>
                <c:formatCode>General</c:formatCode>
                <c:ptCount val="4"/>
                <c:pt idx="2">
                  <c:v>0</c:v>
                </c:pt>
                <c:pt idx="3">
                  <c:v>7</c:v>
                </c:pt>
              </c:numCache>
            </c:numRef>
          </c:val>
        </c:ser>
        <c:ser>
          <c:idx val="7"/>
          <c:order val="7"/>
          <c:tx>
            <c:strRef>
              <c:f>'bactérie d''infection pac par pé'!$I$1</c:f>
              <c:strCache>
                <c:ptCount val="1"/>
              </c:strCache>
            </c:strRef>
          </c:tx>
          <c:spPr>
            <a:solidFill>
              <a:srgbClr val="66AA00"/>
            </a:solidFill>
          </c:spPr>
          <c:cat>
            <c:strRef>
              <c:f>'bactérie d''infection pac par pé'!$A$2:$A$5</c:f>
              <c:strCache>
                <c:ptCount val="4"/>
                <c:pt idx="2">
                  <c:v>période alias</c:v>
                </c:pt>
                <c:pt idx="3">
                  <c:v>A</c:v>
                </c:pt>
              </c:strCache>
            </c:strRef>
          </c:cat>
          <c:val>
            <c:numRef>
              <c:f>'bactérie d''infection pac par pé'!$I$2:$I$5</c:f>
              <c:numCache>
                <c:formatCode>General</c:formatCode>
                <c:ptCount val="4"/>
                <c:pt idx="2">
                  <c:v>0</c:v>
                </c:pt>
                <c:pt idx="3">
                  <c:v>2</c:v>
                </c:pt>
              </c:numCache>
            </c:numRef>
          </c:val>
        </c:ser>
        <c:axId val="148514688"/>
        <c:axId val="148520960"/>
      </c:barChart>
      <c:catAx>
        <c:axId val="14851468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8520960"/>
        <c:crosses val="autoZero"/>
        <c:lblAlgn val="ctr"/>
        <c:lblOffset val="100"/>
      </c:catAx>
      <c:valAx>
        <c:axId val="1485209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5146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NON et OUI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'inf pac par periode'!$B$1:$B$2</c:f>
              <c:strCache>
                <c:ptCount val="1"/>
                <c:pt idx="0">
                  <c:v>infection_pac OUI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'inf pac par periode'!$A$3:$A$6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'inf pac par periode'!$B$3:$B$6</c:f>
              <c:numCache>
                <c:formatCode>General</c:formatCode>
                <c:ptCount val="4"/>
                <c:pt idx="0">
                  <c:v>13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'inf pac par periode'!$C$1:$C$2</c:f>
              <c:strCache>
                <c:ptCount val="1"/>
                <c:pt idx="0">
                  <c:v>infection_pac OUI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'inf pac par periode'!$A$3:$A$6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'inf pac par periode'!$C$3:$C$6</c:f>
              <c:numCache>
                <c:formatCode>General</c:formatCode>
                <c:ptCount val="4"/>
              </c:numCache>
            </c:numRef>
          </c:val>
        </c:ser>
        <c:axId val="148600320"/>
        <c:axId val="148602240"/>
      </c:barChart>
      <c:catAx>
        <c:axId val="14860032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8602240"/>
        <c:crosses val="autoZero"/>
        <c:lblAlgn val="ctr"/>
        <c:lblOffset val="100"/>
      </c:catAx>
      <c:valAx>
        <c:axId val="14860224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60032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yVal>
            <c:numRef>
              <c:f>'nre obese  pariode'!$L$19</c:f>
              <c:numCache>
                <c:formatCode>General</c:formatCode>
                <c:ptCount val="1"/>
              </c:numCache>
            </c:numRef>
          </c:yVal>
        </c:ser>
        <c:axId val="148758912"/>
        <c:axId val="148760448"/>
      </c:scatterChart>
      <c:valAx>
        <c:axId val="14875891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760448"/>
        <c:crosses val="autoZero"/>
        <c:crossBetween val="midCat"/>
      </c:valAx>
      <c:valAx>
        <c:axId val="14876044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75891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période alias, A, C et D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'nre obese  pariode'!$B$2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pariode'!$B$3:$B$5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'nre obese  pariode'!$C$2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pariode'!$C$3:$C$5</c:f>
              <c:numCache>
                <c:formatCode>General</c:formatCode>
                <c:ptCount val="3"/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strRef>
              <c:f>'nre obese  pariode'!$D$2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pariode'!$D$3:$D$5</c:f>
              <c:numCache>
                <c:formatCode>General</c:formatCode>
                <c:ptCount val="3"/>
                <c:pt idx="0">
                  <c:v>2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'nre obese  pariode'!$E$2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109618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pariode'!$E$3:$E$5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strRef>
              <c:f>'nre obese  pariode'!$F$2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990099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pariode'!$F$3:$F$5</c:f>
              <c:numCache>
                <c:formatCode>General</c:formatCode>
                <c:ptCount val="3"/>
                <c:pt idx="2">
                  <c:v>3</c:v>
                </c:pt>
              </c:numCache>
            </c:numRef>
          </c:val>
        </c:ser>
        <c:ser>
          <c:idx val="5"/>
          <c:order val="5"/>
          <c:tx>
            <c:strRef>
              <c:f>'nre obese  pariode'!$G$2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0099C6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pariode'!$G$3:$G$5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6"/>
          <c:order val="6"/>
          <c:tx>
            <c:strRef>
              <c:f>'nre obese  pariode'!$H$2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rgbClr val="DD4477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pariode'!$H$3:$H$5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7"/>
          <c:order val="7"/>
          <c:tx>
            <c:strRef>
              <c:f>'nre obese  pariode'!$I$2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66AA00"/>
            </a:solidFill>
          </c:spPr>
          <c:cat>
            <c:strRef>
              <c:f>'nre obese  pariode'!$A$3:$A$5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'nre obese  pariode'!$I$3:$I$5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</c:ser>
        <c:overlap val="100"/>
        <c:axId val="148842368"/>
        <c:axId val="148843904"/>
      </c:barChart>
      <c:catAx>
        <c:axId val="148842368"/>
        <c:scaling>
          <c:orientation val="minMax"/>
        </c:scaling>
        <c:axPos val="b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8843904"/>
        <c:crosses val="autoZero"/>
        <c:lblAlgn val="ctr"/>
        <c:lblOffset val="100"/>
      </c:catAx>
      <c:valAx>
        <c:axId val="1488439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8423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DM, DS, NSP et OK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'denutrition et infection'!$B$1:$B$2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'denutrition et infection'!$A$3:$A$6</c:f>
              <c:strCache>
                <c:ptCount val="4"/>
                <c:pt idx="0">
                  <c:v>COUNTA of EN</c:v>
                </c:pt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'denutrition et infection'!$B$3:$B$6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'denutrition et infection'!$C$1:$C$2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'denutrition et infection'!$A$3:$A$6</c:f>
              <c:strCache>
                <c:ptCount val="4"/>
                <c:pt idx="0">
                  <c:v>COUNTA of EN</c:v>
                </c:pt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'denutrition et infection'!$C$3:$C$6</c:f>
              <c:numCache>
                <c:formatCode>General</c:formatCode>
                <c:ptCount val="4"/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'denutrition et infection'!$D$1:$D$2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'denutrition et infection'!$A$3:$A$6</c:f>
              <c:strCache>
                <c:ptCount val="4"/>
                <c:pt idx="0">
                  <c:v>COUNTA of EN</c:v>
                </c:pt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'denutrition et infection'!$D$3:$D$6</c:f>
              <c:numCache>
                <c:formatCode>General</c:formatCode>
                <c:ptCount val="4"/>
                <c:pt idx="1">
                  <c:v>0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ser>
          <c:idx val="3"/>
          <c:order val="3"/>
          <c:tx>
            <c:strRef>
              <c:f>'denutrition et infection'!$E$1:$E$2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109618"/>
            </a:solidFill>
          </c:spPr>
          <c:cat>
            <c:strRef>
              <c:f>'denutrition et infection'!$A$3:$A$6</c:f>
              <c:strCache>
                <c:ptCount val="4"/>
                <c:pt idx="0">
                  <c:v>COUNTA of EN</c:v>
                </c:pt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'denutrition et infection'!$E$3:$E$6</c:f>
              <c:numCache>
                <c:formatCode>General</c:formatCode>
                <c:ptCount val="4"/>
                <c:pt idx="1">
                  <c:v>0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axId val="149020672"/>
        <c:axId val="149022592"/>
      </c:barChart>
      <c:catAx>
        <c:axId val="14902067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9022592"/>
        <c:crosses val="autoZero"/>
        <c:lblAlgn val="ctr"/>
        <c:lblOffset val="100"/>
      </c:catAx>
      <c:valAx>
        <c:axId val="14902259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90206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IV, PO et SP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'CHIMIO PO ET IV'!$B$1:$B$2</c:f>
              <c:strCache>
                <c:ptCount val="1"/>
                <c:pt idx="0">
                  <c:v>chimio IV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'CHIMIO PO ET IV'!$A$3:$A$6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'CHIMIO PO ET IV'!$B$3:$B$6</c:f>
              <c:numCache>
                <c:formatCode>General</c:formatCode>
                <c:ptCount val="4"/>
                <c:pt idx="0">
                  <c:v>27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</c:numCache>
            </c:numRef>
          </c:val>
        </c:ser>
        <c:ser>
          <c:idx val="1"/>
          <c:order val="1"/>
          <c:tx>
            <c:strRef>
              <c:f>'CHIMIO PO ET IV'!$C$1:$C$2</c:f>
              <c:strCache>
                <c:ptCount val="1"/>
                <c:pt idx="0">
                  <c:v>chimio PO</c:v>
                </c:pt>
              </c:strCache>
            </c:strRef>
          </c:tx>
          <c:spPr>
            <a:solidFill>
              <a:srgbClr val="DC3912"/>
            </a:solidFill>
          </c:spPr>
          <c:cat>
            <c:strRef>
              <c:f>'CHIMIO PO ET IV'!$A$3:$A$6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'CHIMIO PO ET IV'!$C$3:$C$6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ser>
          <c:idx val="2"/>
          <c:order val="2"/>
          <c:tx>
            <c:strRef>
              <c:f>'CHIMIO PO ET IV'!$D$1:$D$2</c:f>
              <c:strCache>
                <c:ptCount val="1"/>
                <c:pt idx="0">
                  <c:v>chimio SP</c:v>
                </c:pt>
              </c:strCache>
            </c:strRef>
          </c:tx>
          <c:spPr>
            <a:solidFill>
              <a:srgbClr val="FF9900"/>
            </a:solidFill>
          </c:spPr>
          <c:cat>
            <c:strRef>
              <c:f>'CHIMIO PO ET IV'!$A$3:$A$6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'CHIMIO PO ET IV'!$D$3:$D$6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overlap val="100"/>
        <c:axId val="149373696"/>
        <c:axId val="149375616"/>
      </c:barChart>
      <c:catAx>
        <c:axId val="14937369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9375616"/>
        <c:crosses val="autoZero"/>
        <c:lblAlgn val="ctr"/>
        <c:lblOffset val="100"/>
      </c:catAx>
      <c:valAx>
        <c:axId val="14937561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93736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Rapport de patients ayant une thérapeutique anti cancéreuse ( PO/IV) ou en abstention ( SP)</a:t>
            </a:r>
          </a:p>
        </c:rich>
      </c:tx>
    </c:title>
    <c:plotArea>
      <c:layout/>
      <c:barChart>
        <c:barDir val="bar"/>
        <c:grouping val="clustered"/>
        <c:ser>
          <c:idx val="0"/>
          <c:order val="0"/>
          <c:tx>
            <c:strRef>
              <c:f>'CHIMIO PO ET IV'!$B$1:$B$2</c:f>
              <c:strCache>
                <c:ptCount val="1"/>
                <c:pt idx="0">
                  <c:v>chimio IV</c:v>
                </c:pt>
              </c:strCache>
            </c:strRef>
          </c:tx>
          <c:spPr>
            <a:solidFill>
              <a:srgbClr val="FF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'CHIMIO PO ET IV'!$A$3:$A$6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'CHIMIO PO ET IV'!$B$3:$B$6</c:f>
              <c:numCache>
                <c:formatCode>General</c:formatCode>
                <c:ptCount val="4"/>
                <c:pt idx="0">
                  <c:v>27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</c:numCache>
            </c:numRef>
          </c:val>
        </c:ser>
        <c:ser>
          <c:idx val="1"/>
          <c:order val="1"/>
          <c:tx>
            <c:strRef>
              <c:f>'CHIMIO PO ET IV'!$C$1:$C$2</c:f>
              <c:strCache>
                <c:ptCount val="1"/>
                <c:pt idx="0">
                  <c:v>chimio PO</c:v>
                </c:pt>
              </c:strCache>
            </c:strRef>
          </c:tx>
          <c:spPr>
            <a:solidFill>
              <a:srgbClr val="FFFF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'CHIMIO PO ET IV'!$A$3:$A$6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'CHIMIO PO ET IV'!$C$3:$C$6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ser>
          <c:idx val="2"/>
          <c:order val="2"/>
          <c:tx>
            <c:strRef>
              <c:f>'CHIMIO PO ET IV'!$D$1:$D$2</c:f>
              <c:strCache>
                <c:ptCount val="1"/>
                <c:pt idx="0">
                  <c:v>chimio SP</c:v>
                </c:pt>
              </c:strCache>
            </c:strRef>
          </c:tx>
          <c:spPr>
            <a:solidFill>
              <a:srgbClr val="00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'CHIMIO PO ET IV'!$A$3:$A$6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'CHIMIO PO ET IV'!$D$3:$D$6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axId val="149308544"/>
        <c:axId val="149310464"/>
      </c:barChart>
      <c:catAx>
        <c:axId val="149308544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9310464"/>
        <c:crosses val="autoZero"/>
        <c:lblAlgn val="ctr"/>
        <c:lblOffset val="100"/>
      </c:catAx>
      <c:valAx>
        <c:axId val="149310464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patients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9308544"/>
        <c:crosses val="max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FF9900"/>
              </a:solidFill>
            </c:spPr>
          </c:dPt>
          <c:dPt>
            <c:idx val="2"/>
            <c:spPr>
              <a:solidFill>
                <a:srgbClr val="FF0000"/>
              </a:solidFill>
            </c:spPr>
          </c:dPt>
          <c:dPt>
            <c:idx val="3"/>
            <c:spPr>
              <a:solidFill>
                <a:srgbClr val="CC0000"/>
              </a:solidFill>
            </c:spPr>
          </c:dPt>
          <c:dPt>
            <c:idx val="4"/>
            <c:spPr>
              <a:solidFill>
                <a:srgbClr val="1155CC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cat>
            <c:strRef>
              <c:f>'nb infection pac par type de nu'!$I$1:$I$24</c:f>
              <c:strCache>
                <c:ptCount val="24"/>
                <c:pt idx="0">
                  <c:v>A_enterale_infecté</c:v>
                </c:pt>
                <c:pt idx="1">
                  <c:v>A_enterale_non_infecté</c:v>
                </c:pt>
                <c:pt idx="2">
                  <c:v>A_parenteral_infecté</c:v>
                </c:pt>
                <c:pt idx="3">
                  <c:v>A_parenteral_non_infecté</c:v>
                </c:pt>
                <c:pt idx="4">
                  <c:v>A_sna_infecté</c:v>
                </c:pt>
                <c:pt idx="5">
                  <c:v>A_sna_non_infecté</c:v>
                </c:pt>
                <c:pt idx="6">
                  <c:v>B_enterale_infecté</c:v>
                </c:pt>
                <c:pt idx="7">
                  <c:v>B_enterale_non_infecté</c:v>
                </c:pt>
                <c:pt idx="8">
                  <c:v>B_parenteral_infecté</c:v>
                </c:pt>
                <c:pt idx="9">
                  <c:v>B_parenteral_non_infecté</c:v>
                </c:pt>
                <c:pt idx="10">
                  <c:v>B_sna_infecté</c:v>
                </c:pt>
                <c:pt idx="11">
                  <c:v>B_sna_non_infecté</c:v>
                </c:pt>
                <c:pt idx="12">
                  <c:v>C_enterale_infecté</c:v>
                </c:pt>
                <c:pt idx="13">
                  <c:v>C_enterale_non_infecté</c:v>
                </c:pt>
                <c:pt idx="14">
                  <c:v>C_parenteral_infecté</c:v>
                </c:pt>
                <c:pt idx="15">
                  <c:v>C_parenteral_non_infecté</c:v>
                </c:pt>
                <c:pt idx="16">
                  <c:v>C_sna_infecté</c:v>
                </c:pt>
                <c:pt idx="17">
                  <c:v>C_sna_non_infecté</c:v>
                </c:pt>
                <c:pt idx="18">
                  <c:v>D_enterale_infecté</c:v>
                </c:pt>
                <c:pt idx="19">
                  <c:v>D_enterale_non_infecté</c:v>
                </c:pt>
                <c:pt idx="20">
                  <c:v>D_parenteral_infecté</c:v>
                </c:pt>
                <c:pt idx="21">
                  <c:v>D_parenteral_non_infecté</c:v>
                </c:pt>
                <c:pt idx="22">
                  <c:v>D_sna_infecté</c:v>
                </c:pt>
                <c:pt idx="23">
                  <c:v>D_sna_non_infecté</c:v>
                </c:pt>
              </c:strCache>
            </c:strRef>
          </c:cat>
          <c:val>
            <c:numRef>
              <c:f>'nb infection pac par type de nu'!$J$1:$J$24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17</c:v>
                </c:pt>
                <c:pt idx="7">
                  <c:v>3</c:v>
                </c:pt>
                <c:pt idx="8">
                  <c:v>26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4">
                  <c:v>16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20">
                  <c:v>28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FFF2CC"/>
              </a:solidFill>
            </c:spPr>
          </c:dPt>
          <c:dPt>
            <c:idx val="2"/>
            <c:spPr>
              <a:solidFill>
                <a:srgbClr val="FF0000"/>
              </a:solidFill>
            </c:spPr>
          </c:dPt>
          <c:dPt>
            <c:idx val="3"/>
            <c:spPr>
              <a:solidFill>
                <a:srgbClr val="980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cat>
            <c:strRef>
              <c:f>'nb infection pac par type de nu'!$I$1:$I$6</c:f>
              <c:strCache>
                <c:ptCount val="6"/>
                <c:pt idx="0">
                  <c:v>A_enterale_infecté</c:v>
                </c:pt>
                <c:pt idx="1">
                  <c:v>A_enterale_non_infecté</c:v>
                </c:pt>
                <c:pt idx="2">
                  <c:v>A_parenteral_infecté</c:v>
                </c:pt>
                <c:pt idx="3">
                  <c:v>A_parenteral_non_infecté</c:v>
                </c:pt>
                <c:pt idx="4">
                  <c:v>A_sna_infecté</c:v>
                </c:pt>
                <c:pt idx="5">
                  <c:v>A_sna_non_infecté</c:v>
                </c:pt>
              </c:strCache>
            </c:strRef>
          </c:cat>
          <c:val>
            <c:numRef>
              <c:f>'nb infection pac par type de nu'!$J$1:$J$6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17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pieChart>
        <c:varyColors val="1"/>
        <c:ser>
          <c:idx val="0"/>
          <c:order val="0"/>
          <c:tx>
            <c:strRef>
              <c:f>'nb infection pac par type de nu'!$J$7</c:f>
              <c:strCache>
                <c:ptCount val="1"/>
              </c:strCache>
            </c:strRef>
          </c:tx>
          <c:dPt>
            <c:idx val="0"/>
            <c:spPr>
              <a:solidFill>
                <a:srgbClr val="FFF2CC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980000"/>
              </a:solidFill>
            </c:spPr>
          </c:dPt>
          <c:dPt>
            <c:idx val="3"/>
            <c:spPr>
              <a:solidFill>
                <a:srgbClr val="0000FF"/>
              </a:solidFill>
            </c:spPr>
          </c:dPt>
          <c:dPt>
            <c:idx val="4"/>
            <c:spPr>
              <a:solidFill>
                <a:srgbClr val="4A86E8"/>
              </a:solidFill>
            </c:spPr>
          </c:dPt>
          <c:cat>
            <c:strRef>
              <c:f>'nb infection pac par type de nu'!$I$8:$I$12</c:f>
              <c:strCache>
                <c:ptCount val="5"/>
                <c:pt idx="0">
                  <c:v>B_enterale_non_infecté</c:v>
                </c:pt>
                <c:pt idx="1">
                  <c:v>B_parenteral_infecté</c:v>
                </c:pt>
                <c:pt idx="2">
                  <c:v>B_parenteral_non_infecté</c:v>
                </c:pt>
                <c:pt idx="3">
                  <c:v>B_sna_infecté</c:v>
                </c:pt>
                <c:pt idx="4">
                  <c:v>B_sna_non_infecté</c:v>
                </c:pt>
              </c:strCache>
            </c:strRef>
          </c:cat>
          <c:val>
            <c:numRef>
              <c:f>'nb infection pac par type de nu'!$J$8:$J$12</c:f>
              <c:numCache>
                <c:formatCode>General</c:formatCode>
                <c:ptCount val="5"/>
                <c:pt idx="0">
                  <c:v>3</c:v>
                </c:pt>
                <c:pt idx="1">
                  <c:v>26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00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0000FF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cat>
            <c:strRef>
              <c:f>'nb infection pac par type de nu'!$I$13:$I$18</c:f>
              <c:strCache>
                <c:ptCount val="6"/>
                <c:pt idx="0">
                  <c:v>C_enterale_infecté</c:v>
                </c:pt>
                <c:pt idx="1">
                  <c:v>C_enterale_non_infecté</c:v>
                </c:pt>
                <c:pt idx="2">
                  <c:v>C_parenteral_infecté</c:v>
                </c:pt>
                <c:pt idx="3">
                  <c:v>C_parenteral_non_infecté</c:v>
                </c:pt>
                <c:pt idx="4">
                  <c:v>C_sna_infecté</c:v>
                </c:pt>
                <c:pt idx="5">
                  <c:v>C_sna_non_infecté</c:v>
                </c:pt>
              </c:strCache>
            </c:strRef>
          </c:cat>
          <c:val>
            <c:numRef>
              <c:f>'nb infection pac par type de nu'!$J$13:$J$18</c:f>
              <c:numCache>
                <c:formatCode>General</c:formatCode>
                <c:ptCount val="6"/>
                <c:pt idx="0">
                  <c:v>3</c:v>
                </c:pt>
                <c:pt idx="2">
                  <c:v>16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00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0000FF"/>
              </a:solidFill>
            </c:spPr>
          </c:dPt>
          <c:dPt>
            <c:idx val="5"/>
            <c:spPr>
              <a:solidFill>
                <a:srgbClr val="4A86E8"/>
              </a:solidFill>
            </c:spPr>
          </c:dPt>
          <c:cat>
            <c:strRef>
              <c:f>'nb infection pac par type de nu'!$I$19:$I$24</c:f>
              <c:strCache>
                <c:ptCount val="6"/>
                <c:pt idx="0">
                  <c:v>D_enterale_infecté</c:v>
                </c:pt>
                <c:pt idx="1">
                  <c:v>D_enterale_non_infecté</c:v>
                </c:pt>
                <c:pt idx="2">
                  <c:v>D_parenteral_infecté</c:v>
                </c:pt>
                <c:pt idx="3">
                  <c:v>D_parenteral_non_infecté</c:v>
                </c:pt>
                <c:pt idx="4">
                  <c:v>D_sna_infecté</c:v>
                </c:pt>
                <c:pt idx="5">
                  <c:v>D_sna_non_infecté</c:v>
                </c:pt>
              </c:strCache>
            </c:strRef>
          </c:cat>
          <c:val>
            <c:numRef>
              <c:f>'nb infection pac par type de nu'!$J$19:$J$24</c:f>
              <c:numCache>
                <c:formatCode>General</c:formatCode>
                <c:ptCount val="6"/>
                <c:pt idx="0">
                  <c:v>4</c:v>
                </c:pt>
                <c:pt idx="2">
                  <c:v>28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nbre infection PAC chez les patients ayant une NP 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'nbre inf PAC chez les NP'!$B$1</c:f>
              <c:strCache>
                <c:ptCount val="1"/>
                <c:pt idx="0">
                  <c:v>Parenteral</c:v>
                </c:pt>
              </c:strCache>
            </c:strRef>
          </c:tx>
          <c:spPr>
            <a:solidFill>
              <a:srgbClr val="3366CC"/>
            </a:solidFill>
          </c:spPr>
          <c:cat>
            <c:strRef>
              <c:f>'nbre inf PAC chez les NP'!$A$2:$A$6</c:f>
              <c:strCache>
                <c:ptCount val="5"/>
                <c:pt idx="0">
                  <c:v>infection_pac</c:v>
                </c:pt>
                <c:pt idx="2">
                  <c:v>période alias</c:v>
                </c:pt>
                <c:pt idx="3">
                  <c:v>A</c:v>
                </c:pt>
                <c:pt idx="4">
                  <c:v>B</c:v>
                </c:pt>
              </c:strCache>
            </c:strRef>
          </c:cat>
          <c:val>
            <c:numRef>
              <c:f>'nbre inf PAC chez les NP'!$B$2:$B$6</c:f>
              <c:numCache>
                <c:formatCode>General</c:formatCode>
                <c:ptCount val="5"/>
                <c:pt idx="0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</c:ser>
        <c:axId val="149769216"/>
        <c:axId val="149791872"/>
      </c:barChart>
      <c:catAx>
        <c:axId val="14976921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9791872"/>
        <c:crosses val="autoZero"/>
        <c:lblAlgn val="ctr"/>
        <c:lblOffset val="100"/>
      </c:catAx>
      <c:valAx>
        <c:axId val="14979187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COUNTA de infection_pac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97692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Rapport des infections de PAC, chez les patients ayant une nutrition parentérale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'% inf PAC chez les NP'!$B$1:$B$2</c:f>
              <c:strCache>
                <c:ptCount val="1"/>
                <c:pt idx="0">
                  <c:v>Parenteral</c:v>
                </c:pt>
              </c:strCache>
            </c:strRef>
          </c:tx>
          <c:spPr>
            <a:solidFill>
              <a:srgbClr val="FF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'% inf PAC chez les NP'!$A$3:$A$6</c:f>
              <c:strCache>
                <c:ptCount val="4"/>
                <c:pt idx="0">
                  <c:v>COUNTA of infection_pac</c:v>
                </c:pt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'% inf PAC chez les NP'!$B$3:$B$6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'% inf PAC chez les NP'!$C$1:$C$2</c:f>
              <c:strCache>
                <c:ptCount val="1"/>
                <c:pt idx="0">
                  <c:v>Parenteral</c:v>
                </c:pt>
              </c:strCache>
            </c:strRef>
          </c:tx>
          <c:spPr>
            <a:solidFill>
              <a:srgbClr val="00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'% inf PAC chez les NP'!$A$3:$A$6</c:f>
              <c:strCache>
                <c:ptCount val="4"/>
                <c:pt idx="0">
                  <c:v>COUNTA of infection_pac</c:v>
                </c:pt>
                <c:pt idx="1">
                  <c:v>période alias</c:v>
                </c:pt>
                <c:pt idx="2">
                  <c:v>A</c:v>
                </c:pt>
                <c:pt idx="3">
                  <c:v>B</c:v>
                </c:pt>
              </c:strCache>
            </c:strRef>
          </c:cat>
          <c:val>
            <c:numRef>
              <c:f>'% inf PAC chez les NP'!$C$3:$C$6</c:f>
              <c:numCache>
                <c:formatCode>General</c:formatCode>
                <c:ptCount val="4"/>
                <c:pt idx="1">
                  <c:v>0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</c:ser>
        <c:shape val="box"/>
        <c:axId val="150027648"/>
        <c:axId val="150033920"/>
        <c:axId val="0"/>
      </c:bar3DChart>
      <c:catAx>
        <c:axId val="15002764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Periodes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50033920"/>
        <c:crosses val="autoZero"/>
        <c:lblAlgn val="ctr"/>
        <c:lblOffset val="100"/>
      </c:catAx>
      <c:valAx>
        <c:axId val="15003392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 de patient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5002764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Répartition du type de nutrition par périodes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'% type nutrition'!$B$1:$B$2</c:f>
              <c:strCache>
                <c:ptCount val="1"/>
                <c:pt idx="0">
                  <c:v>type_nutrition SNA</c:v>
                </c:pt>
              </c:strCache>
            </c:strRef>
          </c:tx>
          <c:spPr>
            <a:solidFill>
              <a:srgbClr val="6AA84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'% type nutrition'!$A$3:$A$6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'% type nutrition'!$B$3:$B$6</c:f>
              <c:numCache>
                <c:formatCode>General</c:formatCode>
                <c:ptCount val="4"/>
                <c:pt idx="0">
                  <c:v>19</c:v>
                </c:pt>
                <c:pt idx="1">
                  <c:v>26</c:v>
                </c:pt>
                <c:pt idx="2">
                  <c:v>21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'% type nutrition'!$C$1:$C$2</c:f>
              <c:strCache>
                <c:ptCount val="1"/>
                <c:pt idx="0">
                  <c:v>type_nutrition Parenteral</c:v>
                </c:pt>
              </c:strCache>
            </c:strRef>
          </c:tx>
          <c:spPr>
            <a:solidFill>
              <a:srgbClr val="CC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'% type nutrition'!$A$3:$A$6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'% type nutrition'!$C$3:$C$6</c:f>
              <c:numCache>
                <c:formatCode>General</c:formatCode>
                <c:ptCount val="4"/>
                <c:pt idx="0">
                  <c:v>12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'% type nutrition'!$D$1:$D$2</c:f>
              <c:strCache>
                <c:ptCount val="1"/>
                <c:pt idx="0">
                  <c:v>type_nutrition enterale</c:v>
                </c:pt>
              </c:strCache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'% type nutrition'!$A$3:$A$6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'% type nutrition'!$D$3:$D$6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hape val="box"/>
        <c:axId val="150082688"/>
        <c:axId val="150084608"/>
        <c:axId val="0"/>
      </c:bar3DChart>
      <c:catAx>
        <c:axId val="15008268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Périodes 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50084608"/>
        <c:crosses val="autoZero"/>
        <c:lblAlgn val="ctr"/>
        <c:lblOffset val="100"/>
      </c:catAx>
      <c:valAx>
        <c:axId val="15008460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Pourcentage de patients</a:t>
                </a:r>
              </a:p>
            </c:rich>
          </c:tx>
        </c:title>
        <c:numFmt formatCode="0%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500826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Infection pac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'infection pac'!$B$2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rgbClr val="FF00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'infection pac'!$A$3:$A$6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'infection pac'!$B$3:$B$6</c:f>
              <c:numCache>
                <c:formatCode>General</c:formatCode>
                <c:ptCount val="4"/>
                <c:pt idx="0">
                  <c:v>13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'infection pac'!$C$2</c:f>
              <c:strCache>
                <c:ptCount val="1"/>
              </c:strCache>
            </c:strRef>
          </c:tx>
          <c:spPr>
            <a:solidFill>
              <a:srgbClr val="DC3912"/>
            </a:solidFill>
          </c:spPr>
          <c:cat>
            <c:strRef>
              <c:f>'infection pac'!$A$3:$A$6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'infection pac'!$C$3:$C$6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'infection pac'!$D$2</c:f>
              <c:strCache>
                <c:ptCount val="1"/>
              </c:strCache>
            </c:strRef>
          </c:tx>
          <c:spPr>
            <a:solidFill>
              <a:srgbClr val="FF9900"/>
            </a:solidFill>
          </c:spPr>
          <c:cat>
            <c:strRef>
              <c:f>'infection pac'!$A$3:$A$6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'infection pac'!$D$3:$D$6</c:f>
              <c:numCache>
                <c:formatCode>General</c:formatCode>
                <c:ptCount val="4"/>
              </c:numCache>
            </c:numRef>
          </c:val>
        </c:ser>
        <c:shape val="box"/>
        <c:axId val="149179008"/>
        <c:axId val="149197568"/>
        <c:axId val="0"/>
      </c:bar3DChart>
      <c:catAx>
        <c:axId val="14917900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Périodes 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9197568"/>
        <c:crosses val="autoZero"/>
        <c:lblAlgn val="ctr"/>
        <c:lblOffset val="100"/>
      </c:catAx>
      <c:valAx>
        <c:axId val="14919756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9179008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période alias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mm!$A$2</c:f>
              <c:strCache>
                <c:ptCount val="1"/>
                <c:pt idx="0">
                  <c:v>période alias</c:v>
                </c:pt>
              </c:strCache>
            </c:strRef>
          </c:tx>
          <c:spPr>
            <a:solidFill>
              <a:srgbClr val="3366CC"/>
            </a:solidFill>
          </c:spPr>
          <c:val>
            <c:numRef>
              <c:f>mm!$B$2:$AX$2</c:f>
              <c:numCache>
                <c:formatCode>General</c:formatCode>
                <c:ptCount val="49"/>
                <c:pt idx="0">
                  <c:v>38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61</c:v>
                </c:pt>
                <c:pt idx="19">
                  <c:v>62</c:v>
                </c:pt>
                <c:pt idx="20">
                  <c:v>63</c:v>
                </c:pt>
                <c:pt idx="21">
                  <c:v>64</c:v>
                </c:pt>
                <c:pt idx="22">
                  <c:v>65</c:v>
                </c:pt>
                <c:pt idx="23">
                  <c:v>65.400000000000006</c:v>
                </c:pt>
                <c:pt idx="24">
                  <c:v>66</c:v>
                </c:pt>
                <c:pt idx="25">
                  <c:v>68</c:v>
                </c:pt>
                <c:pt idx="26">
                  <c:v>69</c:v>
                </c:pt>
                <c:pt idx="27">
                  <c:v>70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75</c:v>
                </c:pt>
                <c:pt idx="32">
                  <c:v>77</c:v>
                </c:pt>
                <c:pt idx="33">
                  <c:v>78</c:v>
                </c:pt>
                <c:pt idx="34">
                  <c:v>80</c:v>
                </c:pt>
                <c:pt idx="35">
                  <c:v>82</c:v>
                </c:pt>
                <c:pt idx="36">
                  <c:v>84</c:v>
                </c:pt>
                <c:pt idx="37">
                  <c:v>85</c:v>
                </c:pt>
                <c:pt idx="38">
                  <c:v>86</c:v>
                </c:pt>
                <c:pt idx="39">
                  <c:v>87</c:v>
                </c:pt>
                <c:pt idx="40">
                  <c:v>88</c:v>
                </c:pt>
                <c:pt idx="41">
                  <c:v>89</c:v>
                </c:pt>
                <c:pt idx="42">
                  <c:v>93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107</c:v>
                </c:pt>
                <c:pt idx="47">
                  <c:v>114</c:v>
                </c:pt>
                <c:pt idx="48">
                  <c:v>0</c:v>
                </c:pt>
              </c:numCache>
            </c:numRef>
          </c:val>
        </c:ser>
        <c:axId val="148353792"/>
        <c:axId val="148355328"/>
      </c:barChart>
      <c:catAx>
        <c:axId val="148353792"/>
        <c:scaling>
          <c:orientation val="minMax"/>
        </c:scaling>
        <c:axPos val="b"/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48355328"/>
        <c:crosses val="autoZero"/>
        <c:lblAlgn val="ctr"/>
        <c:lblOffset val="100"/>
      </c:catAx>
      <c:valAx>
        <c:axId val="14835532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période alias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483537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Variation du poids par période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'variation du poids durant hospi'!$D$1</c:f>
              <c:strCache>
                <c:ptCount val="1"/>
                <c:pt idx="0">
                  <c:v>Variation du poids %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'variation du poids durant hospi'!$A$2:$A$5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'variation du poids durant hospi'!$D$2:$D$5</c:f>
              <c:numCache>
                <c:formatCode>General</c:formatCode>
                <c:ptCount val="4"/>
                <c:pt idx="0">
                  <c:v>-0.5</c:v>
                </c:pt>
                <c:pt idx="1">
                  <c:v>0.83</c:v>
                </c:pt>
                <c:pt idx="2">
                  <c:v>-2.79</c:v>
                </c:pt>
                <c:pt idx="3">
                  <c:v>-1.88</c:v>
                </c:pt>
              </c:numCache>
            </c:numRef>
          </c:val>
        </c:ser>
        <c:axId val="150473728"/>
        <c:axId val="150492288"/>
      </c:barChart>
      <c:catAx>
        <c:axId val="1504737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50492288"/>
        <c:crosses val="autoZero"/>
        <c:lblAlgn val="ctr"/>
        <c:lblOffset val="100"/>
      </c:catAx>
      <c:valAx>
        <c:axId val="15049228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Variation du poids %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504737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Repartition de perte de poids  renseignée et  non renseigné par periode </a:t>
            </a:r>
          </a:p>
        </c:rich>
      </c:tx>
    </c:title>
    <c:view3D>
      <c:depthPercent val="100"/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'perte de poids renseigné par pé'!$B$1:$B$2</c:f>
              <c:strCache>
                <c:ptCount val="1"/>
                <c:pt idx="0">
                  <c:v>période alias A</c:v>
                </c:pt>
              </c:strCache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'perte de poids renseigné par pé'!$A$3:$A$6</c:f>
              <c:strCache>
                <c:ptCount val="3"/>
                <c:pt idx="0">
                  <c:v>B</c:v>
                </c:pt>
                <c:pt idx="1">
                  <c:v>C</c:v>
                </c:pt>
                <c:pt idx="2">
                  <c:v>D</c:v>
                </c:pt>
              </c:strCache>
            </c:strRef>
          </c:cat>
          <c:val>
            <c:numRef>
              <c:f>'perte de poids renseigné par pé'!$B$3:$B$6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'perte de poids renseigné par pé'!$C$1:$C$2</c:f>
              <c:strCache>
                <c:ptCount val="1"/>
                <c:pt idx="0">
                  <c:v>période alias A</c:v>
                </c:pt>
              </c:strCache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  <a:endParaRPr lang="fr-FR"/>
              </a:p>
            </c:txPr>
            <c:showVal val="1"/>
          </c:dLbls>
          <c:cat>
            <c:strRef>
              <c:f>'perte de poids renseigné par pé'!$A$3:$A$6</c:f>
              <c:strCache>
                <c:ptCount val="3"/>
                <c:pt idx="0">
                  <c:v>B</c:v>
                </c:pt>
                <c:pt idx="1">
                  <c:v>C</c:v>
                </c:pt>
                <c:pt idx="2">
                  <c:v>D</c:v>
                </c:pt>
              </c:strCache>
            </c:strRef>
          </c:cat>
          <c:val>
            <c:numRef>
              <c:f>'perte de poids renseigné par pé'!$C$3:$C$6</c:f>
              <c:numCache>
                <c:formatCode>General</c:formatCode>
                <c:ptCount val="4"/>
              </c:numCache>
            </c:numRef>
          </c:val>
        </c:ser>
        <c:shape val="box"/>
        <c:axId val="150457728"/>
        <c:axId val="150537728"/>
        <c:axId val="0"/>
      </c:bar3DChart>
      <c:catAx>
        <c:axId val="1504577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Périodes</a:t>
                </a:r>
              </a:p>
            </c:rich>
          </c:tx>
        </c:title>
        <c:tickLblPos val="nextTo"/>
        <c:txPr>
          <a:bodyPr/>
          <a:lstStyle/>
          <a:p>
            <a:pPr lvl="0">
              <a:defRPr b="0"/>
            </a:pPr>
            <a:endParaRPr lang="fr-FR"/>
          </a:p>
        </c:txPr>
        <c:crossAx val="150537728"/>
        <c:crosses val="autoZero"/>
        <c:lblAlgn val="ctr"/>
        <c:lblOffset val="100"/>
      </c:catAx>
      <c:valAx>
        <c:axId val="15053772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%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1504577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lvl="0">
              <a:defRPr b="0"/>
            </a:pPr>
            <a:r>
              <a:t>Perte de poids rensigné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'perte de poids renseigné'!$B$1</c:f>
              <c:strCache>
                <c:ptCount val="1"/>
              </c:strCache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cat>
            <c:numRef>
              <c:f>'perte de poids renseigné'!$A$2:$A$3</c:f>
              <c:numCache>
                <c:formatCode>General</c:formatCode>
                <c:ptCount val="2"/>
              </c:numCache>
            </c:numRef>
          </c:cat>
          <c:val>
            <c:numRef>
              <c:f>'perte de poids renseigné'!$B$2:$B$3</c:f>
              <c:numCache>
                <c:formatCode>General</c:formatCode>
                <c:ptCount val="2"/>
              </c:numCache>
            </c:numRef>
          </c:val>
        </c:ser>
      </c:pie3DChart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1</xdr:row>
      <xdr:rowOff>180975</xdr:rowOff>
    </xdr:from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2</xdr:row>
      <xdr:rowOff>28575</xdr:rowOff>
    </xdr:from>
    <xdr:ext cx="5029200" cy="31146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304800</xdr:colOff>
      <xdr:row>1</xdr:row>
      <xdr:rowOff>19050</xdr:rowOff>
    </xdr:from>
    <xdr:ext cx="6410325" cy="376237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4</xdr:row>
      <xdr:rowOff>171450</xdr:rowOff>
    </xdr:from>
    <xdr:ext cx="4314825" cy="2667000"/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666750</xdr:colOff>
      <xdr:row>0</xdr:row>
      <xdr:rowOff>295275</xdr:rowOff>
    </xdr:from>
    <xdr:ext cx="5715000" cy="3533775"/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180975</xdr:rowOff>
    </xdr:from>
    <xdr:ext cx="12220575" cy="4343400"/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819150</xdr:colOff>
      <xdr:row>5</xdr:row>
      <xdr:rowOff>66675</xdr:rowOff>
    </xdr:from>
    <xdr:ext cx="5715000" cy="3533775"/>
    <xdr:graphicFrame macro=""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28575</xdr:rowOff>
    </xdr:from>
    <xdr:ext cx="12515850" cy="3533775"/>
    <xdr:graphicFrame macro=""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0</xdr:row>
      <xdr:rowOff>19050</xdr:rowOff>
    </xdr:from>
    <xdr:ext cx="7858125" cy="4857750"/>
    <xdr:graphicFrame macro=""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4</xdr:row>
      <xdr:rowOff>628650</xdr:rowOff>
    </xdr:from>
    <xdr:ext cx="5715000" cy="3533775"/>
    <xdr:graphicFrame macro=""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790575</xdr:colOff>
      <xdr:row>5</xdr:row>
      <xdr:rowOff>104775</xdr:rowOff>
    </xdr:from>
    <xdr:ext cx="4238625" cy="2619375"/>
    <xdr:graphicFrame macro=""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904875</xdr:colOff>
      <xdr:row>5</xdr:row>
      <xdr:rowOff>38100</xdr:rowOff>
    </xdr:from>
    <xdr:ext cx="7439025" cy="4648200"/>
    <xdr:graphicFrame macro=""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6</xdr:row>
      <xdr:rowOff>0</xdr:rowOff>
    </xdr:from>
    <xdr:ext cx="5715000" cy="3533775"/>
    <xdr:graphicFrame macro=""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390525</xdr:colOff>
      <xdr:row>25</xdr:row>
      <xdr:rowOff>114300</xdr:rowOff>
    </xdr:from>
    <xdr:ext cx="5715000" cy="3533775"/>
    <xdr:graphicFrame macro=""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438150</xdr:colOff>
      <xdr:row>7</xdr:row>
      <xdr:rowOff>114300</xdr:rowOff>
    </xdr:from>
    <xdr:ext cx="6657975" cy="3781425"/>
    <xdr:graphicFrame macro=""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638175</xdr:colOff>
      <xdr:row>10</xdr:row>
      <xdr:rowOff>0</xdr:rowOff>
    </xdr:from>
    <xdr:ext cx="5715000" cy="3533775"/>
    <xdr:graphicFrame macro=""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885825</xdr:colOff>
      <xdr:row>6</xdr:row>
      <xdr:rowOff>142875</xdr:rowOff>
    </xdr:from>
    <xdr:ext cx="5715000" cy="3533775"/>
    <xdr:graphicFrame macro=""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8</xdr:row>
      <xdr:rowOff>9525</xdr:rowOff>
    </xdr:from>
    <xdr:ext cx="5715000" cy="3533775"/>
    <xdr:graphicFrame macro=""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514350</xdr:colOff>
      <xdr:row>6</xdr:row>
      <xdr:rowOff>19050</xdr:rowOff>
    </xdr:from>
    <xdr:ext cx="5715000" cy="3533775"/>
    <xdr:graphicFrame macro=""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8</xdr:row>
      <xdr:rowOff>0</xdr:rowOff>
    </xdr:from>
    <xdr:ext cx="5715000" cy="3533775"/>
    <xdr:graphicFrame macro=""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619125</xdr:colOff>
      <xdr:row>1</xdr:row>
      <xdr:rowOff>-104775</xdr:rowOff>
    </xdr:from>
    <xdr:ext cx="8696325" cy="116014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8</xdr:row>
      <xdr:rowOff>85725</xdr:rowOff>
    </xdr:from>
    <xdr:ext cx="5715000" cy="3533775"/>
    <xdr:graphicFrame macro=""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5</xdr:row>
      <xdr:rowOff>95250</xdr:rowOff>
    </xdr:from>
    <xdr:ext cx="7458075" cy="4086225"/>
    <xdr:graphicFrame macro=""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4</xdr:row>
      <xdr:rowOff>628650</xdr:rowOff>
    </xdr:from>
    <xdr:ext cx="5715000" cy="3533775"/>
    <xdr:graphicFrame macro=""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619125</xdr:colOff>
      <xdr:row>4</xdr:row>
      <xdr:rowOff>95250</xdr:rowOff>
    </xdr:from>
    <xdr:ext cx="5715000" cy="3533775"/>
    <xdr:graphicFrame macro=""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8</xdr:row>
      <xdr:rowOff>28575</xdr:rowOff>
    </xdr:from>
    <xdr:ext cx="6372225" cy="4162425"/>
    <xdr:graphicFrame macro=""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8</xdr:row>
      <xdr:rowOff>180975</xdr:rowOff>
    </xdr:from>
    <xdr:ext cx="5715000" cy="3533775"/>
    <xdr:graphicFrame macro=""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762000</xdr:colOff>
      <xdr:row>16</xdr:row>
      <xdr:rowOff>66675</xdr:rowOff>
    </xdr:from>
    <xdr:ext cx="2428875" cy="1495425"/>
    <xdr:graphicFrame macro=""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866775</xdr:colOff>
      <xdr:row>7</xdr:row>
      <xdr:rowOff>180975</xdr:rowOff>
    </xdr:from>
    <xdr:ext cx="8667750" cy="3105150"/>
    <xdr:graphicFrame macro=""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847725</xdr:colOff>
      <xdr:row>11</xdr:row>
      <xdr:rowOff>171450</xdr:rowOff>
    </xdr:from>
    <xdr:ext cx="5715000" cy="3533775"/>
    <xdr:graphicFrame macro=""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11</xdr:row>
      <xdr:rowOff>104775</xdr:rowOff>
    </xdr:from>
    <xdr:ext cx="4276725" cy="2647950"/>
    <xdr:graphicFrame macro=""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781050</xdr:colOff>
      <xdr:row>1</xdr:row>
      <xdr:rowOff>142875</xdr:rowOff>
    </xdr:from>
    <xdr:ext cx="6105525" cy="4219575"/>
    <xdr:graphicFrame macro=""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36</xdr:row>
      <xdr:rowOff>0</xdr:rowOff>
    </xdr:from>
    <xdr:ext cx="11239500" cy="6943725"/>
    <xdr:graphicFrame macro=""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5486400" cy="3390900"/>
    <xdr:graphicFrame macro=""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695325</xdr:colOff>
      <xdr:row>0</xdr:row>
      <xdr:rowOff>0</xdr:rowOff>
    </xdr:from>
    <xdr:ext cx="5486400" cy="3390900"/>
    <xdr:graphicFrame macro=""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9525</xdr:rowOff>
    </xdr:from>
    <xdr:ext cx="5486400" cy="3390900"/>
    <xdr:graphicFrame macro=""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685800</xdr:colOff>
      <xdr:row>17</xdr:row>
      <xdr:rowOff>180975</xdr:rowOff>
    </xdr:from>
    <xdr:ext cx="5486400" cy="3390900"/>
    <xdr:graphicFrame macro=""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0</xdr:row>
      <xdr:rowOff>1009650</xdr:rowOff>
    </xdr:from>
    <xdr:ext cx="5715000" cy="3533775"/>
    <xdr:graphicFrame macro=""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104775</xdr:rowOff>
    </xdr:from>
    <xdr:ext cx="5715000" cy="3533775"/>
    <xdr:graphicFrame macro=""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14</xdr:row>
      <xdr:rowOff>123825</xdr:rowOff>
    </xdr:from>
    <xdr:ext cx="5876925" cy="4229100"/>
    <xdr:graphicFrame macro=""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8</xdr:row>
      <xdr:rowOff>9525</xdr:rowOff>
    </xdr:from>
    <xdr:ext cx="5715000" cy="3533775"/>
    <xdr:graphicFrame macro=""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8</xdr:row>
      <xdr:rowOff>114300</xdr:rowOff>
    </xdr:from>
    <xdr:ext cx="7600950" cy="3724275"/>
    <xdr:graphicFrame macro=""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66675</xdr:rowOff>
    </xdr:from>
    <xdr:ext cx="5715000" cy="3533775"/>
    <xdr:graphicFrame macro=""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847725</xdr:colOff>
      <xdr:row>2</xdr:row>
      <xdr:rowOff>104775</xdr:rowOff>
    </xdr:from>
    <xdr:ext cx="5715000" cy="3533775"/>
    <xdr:graphicFrame macro=""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19050</xdr:rowOff>
    </xdr:from>
    <xdr:ext cx="6962775" cy="3533775"/>
    <xdr:graphicFrame macro=""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2824071" refreshedVersion="3" recordCount="131">
  <cacheSource type="worksheet">
    <worksheetSource ref="A1:CL132" sheet="Référentiel recueil de données"/>
  </cacheSource>
  <cacheFields count="90">
    <cacheField name="id" numFmtId="0">
      <sharedItems containsMixedTypes="1" containsNumber="1" containsInteger="1" minValue="3" maxValue="154"/>
    </cacheField>
    <cacheField name="période alias" numFmtId="0">
      <sharedItems count="5">
        <s v="C"/>
        <s v="B"/>
        <s v="A"/>
        <s v="D"/>
        <e v="#NAME?" u="1"/>
      </sharedItems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/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/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15" maxValue="45"/>
    </cacheField>
    <cacheField name="imc_renseigné" numFmtId="0">
      <sharedItems/>
    </cacheField>
    <cacheField name="interval imc" numFmtId="0">
      <sharedItems/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 count="28">
        <n v="31"/>
        <n v="27"/>
        <n v="22"/>
        <n v="29"/>
        <s v="NC"/>
        <n v="28"/>
        <n v="26"/>
        <n v="21"/>
        <n v="14"/>
        <n v="33"/>
        <n v="36"/>
        <n v="39"/>
        <n v="30"/>
        <n v="19"/>
        <n v="13"/>
        <n v="25"/>
        <n v="37"/>
        <n v="38"/>
        <n v="23"/>
        <n v="20"/>
        <n v="40"/>
        <n v="32"/>
        <n v="34"/>
        <n v="17"/>
        <n v="43"/>
        <n v="24"/>
        <n v="16"/>
        <n v="18"/>
      </sharedItems>
    </cacheField>
    <cacheField name="EN" numFmtId="0">
      <sharedItems count="8">
        <s v="1_OK"/>
        <s v="3_DS"/>
        <s v="2_DM"/>
        <s v="4_NSP"/>
        <s v="DS" u="1"/>
        <s v="OK" u="1"/>
        <s v="NSP" u="1"/>
        <s v="DM" u="1"/>
      </sharedItems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 count="2">
        <s v="NON"/>
        <s v="OUI"/>
      </sharedItems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 count="2">
        <s v="OUI"/>
        <s v="NON"/>
      </sharedItems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  <cacheField name="pyo" numFmtId="0">
      <sharedItems containsBlank="1"/>
    </cacheField>
    <cacheField name="e.coli" numFmtId="0">
      <sharedItems containsBlank="1"/>
    </cacheField>
    <cacheField name="staph epi" numFmtId="0">
      <sharedItems containsBlank="1"/>
    </cacheField>
    <cacheField name="staph ominis" numFmtId="0">
      <sharedItems containsBlank="1"/>
    </cacheField>
    <cacheField name="staph aureus" numFmtId="0">
      <sharedItems containsBlank="1"/>
    </cacheField>
    <cacheField name="klebsielle" numFmtId="0">
      <sharedItems containsBlank="1"/>
    </cacheField>
    <cacheField name="eu.fecalis" numFmtId="0">
      <sharedItems containsBlank="1"/>
    </cacheField>
    <cacheField name="pneumoccoque" numFmtId="0">
      <sharedItems containsBlank="1"/>
    </cacheField>
    <cacheField name="commentaires" numFmtId="0">
      <sharedItems containsDate="1" containsMixedTypes="1" minDate="2017-03-01T00:00:00" maxDate="2017-03-02T00:00:00"/>
    </cacheField>
    <cacheField name="remarques" numFmtId="0">
      <sharedItems/>
    </cacheField>
    <cacheField name="Aplasie" numFmtId="0">
      <sharedItems containsBlank="1"/>
    </cacheField>
    <cacheField name="date infection PAC" numFmtId="14">
      <sharedItems containsNonDate="0" containsDate="1" containsString="0" containsBlank="1" minDate="2016-11-17T00:00:00" maxDate="2018-07-04T00:00:00"/>
    </cacheField>
    <cacheField name="DC inf PAC" numFmtId="0">
      <sharedItems containsBlank="1" count="4">
        <s v="OUI"/>
        <m/>
        <s v="PDV"/>
        <s v="NON"/>
      </sharedItems>
    </cacheField>
    <cacheField name="date DC" numFmtId="14">
      <sharedItems containsDate="1" containsBlank="1" containsMixedTypes="1" minDate="2016-12-16T00:00:00" maxDate="2018-11-24T00:00:00" count="25">
        <d v="2018-02-06T00:00:00"/>
        <m/>
        <d v="2018-11-01T00:00:00"/>
        <d v="2017-06-18T00:00:00"/>
        <d v="2018-11-23T00:00:00"/>
        <d v="2016-12-27T00:00:00"/>
        <s v="PDV"/>
        <d v="2017-12-09T00:00:00"/>
        <d v="2018-06-20T00:00:00"/>
        <d v="2018-08-20T00:00:00"/>
        <d v="2017-01-04T00:00:00"/>
        <d v="2017-08-05T00:00:00"/>
        <d v="2018-07-12T00:00:00"/>
        <d v="2017-03-14T00:00:00"/>
        <d v="2016-12-18T00:00:00"/>
        <d v="2017-12-14T00:00:00"/>
        <d v="2018-06-07T00:00:00"/>
        <d v="2018-11-11T00:00:00"/>
        <d v="2018-04-22T00:00:00"/>
        <d v="2017-09-29T00:00:00"/>
        <d v="2017-02-02T00:00:00"/>
        <d v="2018-01-15T00:00:00"/>
        <d v="2016-12-31T00:00:00"/>
        <d v="2016-12-16T00:00:00"/>
        <d v="2017-11-08T00:00:00"/>
      </sharedItems>
    </cacheField>
    <cacheField name="Jours avant décès causé par inf pac" numFmtId="4">
      <sharedItems containsMixedTypes="1" containsNumber="1" containsInteger="1" minValue="1" maxValue="398" count="23">
        <n v="74"/>
        <s v=""/>
        <n v="345"/>
        <n v="26"/>
        <n v="20"/>
        <n v="24"/>
        <n v="217"/>
        <n v="259"/>
        <n v="1"/>
        <n v="61"/>
        <n v="9"/>
        <n v="42"/>
        <n v="15"/>
        <n v="17"/>
        <n v="34"/>
        <n v="154"/>
        <n v="148"/>
        <n v="111"/>
        <n v="6"/>
        <n v="398"/>
        <n v="25"/>
        <n v="29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328704" refreshedVersion="3" recordCount="131">
  <cacheSource type="worksheet">
    <worksheetSource ref="A1:CK132" sheet="Référentiel recueil de données"/>
  </cacheSource>
  <cacheFields count="89">
    <cacheField name="id" numFmtId="0">
      <sharedItems containsMixedTypes="1" containsNumber="1" containsInteger="1" minValue="3" maxValue="154"/>
    </cacheField>
    <cacheField name="période alias" numFmtId="0">
      <sharedItems/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/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 count="11">
        <s v="Gynécologique"/>
        <s v="Digestif"/>
        <s v="TNE"/>
        <s v=""/>
        <s v="Urinaire"/>
        <s v="Surrenale"/>
        <s v="ORL"/>
        <s v="Prostate"/>
        <s v="Cérébral"/>
        <s v="Indéterminé"/>
        <s v="Cutané"/>
      </sharedItems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15" maxValue="45"/>
    </cacheField>
    <cacheField name="imc_renseigné" numFmtId="0">
      <sharedItems/>
    </cacheField>
    <cacheField name="interval imc" numFmtId="0">
      <sharedItems/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/>
    </cacheField>
    <cacheField name="EN" numFmtId="0">
      <sharedItems/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 count="2">
        <s v="OUI"/>
        <s v="NON"/>
      </sharedItems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  <cacheField name="pyo" numFmtId="0">
      <sharedItems containsBlank="1"/>
    </cacheField>
    <cacheField name="e.coli" numFmtId="0">
      <sharedItems containsBlank="1"/>
    </cacheField>
    <cacheField name="staph epi" numFmtId="0">
      <sharedItems containsBlank="1"/>
    </cacheField>
    <cacheField name="staph ominis" numFmtId="0">
      <sharedItems containsBlank="1"/>
    </cacheField>
    <cacheField name="staph aureus" numFmtId="0">
      <sharedItems containsBlank="1"/>
    </cacheField>
    <cacheField name="klebsielle" numFmtId="0">
      <sharedItems containsBlank="1"/>
    </cacheField>
    <cacheField name="eu.fecalis" numFmtId="0">
      <sharedItems containsBlank="1"/>
    </cacheField>
    <cacheField name="pneumoccoque" numFmtId="0">
      <sharedItems containsBlank="1"/>
    </cacheField>
    <cacheField name="commentaires" numFmtId="0">
      <sharedItems containsDate="1" containsMixedTypes="1" minDate="2017-03-01T00:00:00" maxDate="2017-03-02T00:00:00"/>
    </cacheField>
    <cacheField name="remarques" numFmtId="0">
      <sharedItems/>
    </cacheField>
    <cacheField name="Aplasie" numFmtId="0">
      <sharedItems containsBlank="1"/>
    </cacheField>
    <cacheField name="date infection PAC" numFmtId="14">
      <sharedItems containsNonDate="0" containsDate="1" containsString="0" containsBlank="1" minDate="2016-11-17T00:00:00" maxDate="2018-07-04T00:00:00"/>
    </cacheField>
    <cacheField name="DC inf PAC" numFmtId="0">
      <sharedItems containsBlank="1" count="4">
        <s v="OUI"/>
        <m/>
        <s v="PDV"/>
        <s v="NON"/>
      </sharedItems>
    </cacheField>
    <cacheField name="date DC" numFmtId="14">
      <sharedItems containsDate="1" containsBlank="1" containsMixedTypes="1" minDate="2016-12-16T00:00:00" maxDate="2018-11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3402779" refreshedVersion="3" recordCount="131">
  <cacheSource type="worksheet">
    <worksheetSource ref="A1:CF132" sheet="Référentiel recueil de données"/>
  </cacheSource>
  <cacheFields count="84">
    <cacheField name="id" numFmtId="0">
      <sharedItems containsMixedTypes="1" containsNumber="1" containsInteger="1" minValue="3" maxValue="154"/>
    </cacheField>
    <cacheField name="période alias" numFmtId="0">
      <sharedItems count="5">
        <s v="C"/>
        <s v="B"/>
        <s v="A"/>
        <s v="D"/>
        <e v="#NAME?" u="1"/>
      </sharedItems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/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 count="11">
        <s v="Gynécologique"/>
        <s v="Digestif"/>
        <s v="TNE"/>
        <s v=""/>
        <s v="Urinaire"/>
        <s v="Surrenale"/>
        <s v="ORL"/>
        <s v="Prostate"/>
        <s v="Cérébral"/>
        <s v="Indéterminé"/>
        <s v="Cutané"/>
      </sharedItems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0" maxValue="45" count="24">
        <n v="24"/>
        <n v="32"/>
        <n v="25"/>
        <n v="26"/>
        <n v="21"/>
        <s v="NC"/>
        <n v="27"/>
        <n v="20"/>
        <n v="22"/>
        <n v="30"/>
        <n v="17"/>
        <n v="19"/>
        <n v="23"/>
        <n v="15"/>
        <n v="29"/>
        <n v="16"/>
        <n v="18"/>
        <n v="37"/>
        <n v="45"/>
        <n v="28"/>
        <n v="42"/>
        <n v="33"/>
        <n v="31"/>
        <n v="0" u="1"/>
      </sharedItems>
    </cacheField>
    <cacheField name="imc_renseigné" numFmtId="0">
      <sharedItems/>
    </cacheField>
    <cacheField name="interval imc" numFmtId="0">
      <sharedItems count="8">
        <s v="entre 18,5 et 25"/>
        <s v="supérieur à 30"/>
        <s v="entre 25 et 30"/>
        <s v="NC"/>
        <s v="&lt;18,5"/>
        <s v="&lt;18" u="1"/>
        <s v="entre 18 et 25" u="1"/>
        <s v="&gt;25" u="1"/>
      </sharedItems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/>
    </cacheField>
    <cacheField name="EN" numFmtId="0">
      <sharedItems/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/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  <cacheField name="pyo" numFmtId="0">
      <sharedItems containsBlank="1"/>
    </cacheField>
    <cacheField name="e.coli" numFmtId="0">
      <sharedItems containsBlank="1"/>
    </cacheField>
    <cacheField name="staph epi" numFmtId="0">
      <sharedItems containsBlank="1"/>
    </cacheField>
    <cacheField name="staph ominis" numFmtId="0">
      <sharedItems containsBlank="1"/>
    </cacheField>
    <cacheField name="staph aureus" numFmtId="0">
      <sharedItems containsBlank="1"/>
    </cacheField>
    <cacheField name="klebsielle" numFmtId="0">
      <sharedItems containsBlank="1"/>
    </cacheField>
    <cacheField name="eu.fecalis" numFmtId="0">
      <sharedItems containsBlank="1"/>
    </cacheField>
    <cacheField name="pneumoccoque" numFmtId="0">
      <sharedItems containsBlank="1"/>
    </cacheField>
    <cacheField name="commentaires" numFmtId="0">
      <sharedItems containsDate="1" containsMixedTypes="1" minDate="2017-03-01T00:00:00" maxDate="2017-03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3634256" refreshedVersion="3" recordCount="131">
  <cacheSource type="worksheet">
    <worksheetSource ref="A1:CE132" sheet="Référentiel recueil de données"/>
  </cacheSource>
  <cacheFields count="83">
    <cacheField name="id" numFmtId="0">
      <sharedItems containsMixedTypes="1" containsNumber="1" containsInteger="1" minValue="3" maxValue="154"/>
    </cacheField>
    <cacheField name="période alias" numFmtId="0">
      <sharedItems count="5">
        <s v="C"/>
        <s v="B"/>
        <s v="A"/>
        <s v="D"/>
        <e v="#NAME?" u="1"/>
      </sharedItems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 count="2">
        <s v="Femme"/>
        <s v="Homme"/>
      </sharedItems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 count="43">
        <n v="46"/>
        <n v="21"/>
        <n v="17"/>
        <n v="34"/>
        <n v="2"/>
        <n v="36"/>
        <n v="20"/>
        <n v="16"/>
        <n v="10"/>
        <n v="42"/>
        <n v="22"/>
        <n v="50"/>
        <n v="5"/>
        <n v="13"/>
        <n v="3"/>
        <n v="24"/>
        <n v="25"/>
        <n v="7"/>
        <n v="26"/>
        <n v="14"/>
        <n v="1"/>
        <n v="29"/>
        <n v="45"/>
        <n v="23"/>
        <n v="31"/>
        <n v="15"/>
        <n v="8"/>
        <n v="51"/>
        <n v="6"/>
        <n v="11"/>
        <n v="19"/>
        <n v="9"/>
        <n v="111"/>
        <n v="35"/>
        <n v="4"/>
        <n v="32"/>
        <n v="12"/>
        <n v="18"/>
        <n v="28"/>
        <n v="55"/>
        <n v="40"/>
        <n v="33"/>
        <n v="47"/>
      </sharedItems>
    </cacheField>
    <cacheField name="onco_hemato" numFmtId="0">
      <sharedItems count="2">
        <s v="Onco"/>
        <s v="Hemato"/>
      </sharedItems>
    </cacheField>
    <cacheField name="Type de néoplasie" numFmtId="0">
      <sharedItems count="11">
        <s v="Gynécologique"/>
        <s v="Digestif"/>
        <s v="TNE"/>
        <s v=""/>
        <s v="Urinaire"/>
        <s v="Surrenale"/>
        <s v="ORL"/>
        <s v="Prostate"/>
        <s v="Cérébral"/>
        <s v="Indéterminé"/>
        <s v="Cutané"/>
      </sharedItems>
    </cacheField>
    <cacheField name="diagnostic" numFmtId="0">
      <sharedItems count="27">
        <s v="sein"/>
        <s v="pancreas"/>
        <s v="TNE"/>
        <s v="LAM"/>
        <s v="gastrique"/>
        <s v="vessie"/>
        <s v="corticosurrenalome"/>
        <s v="colon"/>
        <s v="uterus"/>
        <s v="ORL"/>
        <s v="ovaire"/>
        <s v="myelome"/>
        <s v="lymphome"/>
        <s v="prostate"/>
        <s v="LAL"/>
        <s v="LA"/>
        <s v="ependymome du cervelet"/>
        <s v="LLC"/>
        <s v="CHC"/>
        <s v="SMD"/>
        <s v="renal"/>
        <s v="oesophage"/>
        <s v="thrombocytemie essentielle"/>
        <s v="LMC"/>
        <s v="cholangiocarcinome"/>
        <s v="indeterminé"/>
        <s v="melanome"/>
      </sharedItems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0" maxValue="45" count="24">
        <n v="24"/>
        <n v="32"/>
        <n v="25"/>
        <n v="26"/>
        <n v="21"/>
        <s v="NC"/>
        <n v="27"/>
        <n v="20"/>
        <n v="22"/>
        <n v="30"/>
        <n v="17"/>
        <n v="19"/>
        <n v="23"/>
        <n v="15"/>
        <n v="29"/>
        <n v="16"/>
        <n v="18"/>
        <n v="37"/>
        <n v="45"/>
        <n v="28"/>
        <n v="42"/>
        <n v="33"/>
        <n v="31"/>
        <n v="0" u="1"/>
      </sharedItems>
    </cacheField>
    <cacheField name="imc_renseigné" numFmtId="0">
      <sharedItems/>
    </cacheField>
    <cacheField name="interval imc" numFmtId="0">
      <sharedItems/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 count="28">
        <n v="31"/>
        <n v="27"/>
        <n v="22"/>
        <n v="29"/>
        <s v="NC"/>
        <n v="28"/>
        <n v="26"/>
        <n v="21"/>
        <n v="14"/>
        <n v="33"/>
        <n v="36"/>
        <n v="39"/>
        <n v="30"/>
        <n v="19"/>
        <n v="13"/>
        <n v="25"/>
        <n v="37"/>
        <n v="38"/>
        <n v="23"/>
        <n v="20"/>
        <n v="40"/>
        <n v="32"/>
        <n v="34"/>
        <n v="17"/>
        <n v="43"/>
        <n v="24"/>
        <n v="16"/>
        <n v="18"/>
      </sharedItems>
    </cacheField>
    <cacheField name="EN" numFmtId="0">
      <sharedItems count="8">
        <s v="1_OK"/>
        <s v="3_DS"/>
        <s v="2_DM"/>
        <s v="4_NSP"/>
        <s v="DS" u="1"/>
        <s v="OK" u="1"/>
        <s v="NSP" u="1"/>
        <s v="DM" u="1"/>
      </sharedItems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 count="2">
        <s v="OUI"/>
        <s v="NON"/>
      </sharedItems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 count="4">
        <s v="PO"/>
        <s v="IV"/>
        <s v="SP"/>
        <s v="DEC"/>
      </sharedItems>
    </cacheField>
    <cacheField name="infection_pac" numFmtId="0">
      <sharedItems count="2">
        <s v="OUI"/>
        <s v="NON"/>
      </sharedItems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  <cacheField name="pyo" numFmtId="0">
      <sharedItems containsBlank="1"/>
    </cacheField>
    <cacheField name="e.coli" numFmtId="0">
      <sharedItems containsBlank="1"/>
    </cacheField>
    <cacheField name="staph epi" numFmtId="0">
      <sharedItems containsBlank="1"/>
    </cacheField>
    <cacheField name="staph ominis" numFmtId="0">
      <sharedItems containsBlank="1"/>
    </cacheField>
    <cacheField name="staph aureus" numFmtId="0">
      <sharedItems containsBlank="1"/>
    </cacheField>
    <cacheField name="klebsielle" numFmtId="0">
      <sharedItems containsBlank="1"/>
    </cacheField>
    <cacheField name="eu.fecalis" numFmtId="0">
      <sharedItems containsBlank="1"/>
    </cacheField>
    <cacheField name="pneumocco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4907411" refreshedVersion="3" recordCount="131">
  <cacheSource type="worksheet">
    <worksheetSource ref="A1:CD132" sheet="Référentiel recueil de données"/>
  </cacheSource>
  <cacheFields count="82">
    <cacheField name="id" numFmtId="0">
      <sharedItems containsMixedTypes="1" containsNumber="1" containsInteger="1" minValue="3" maxValue="154"/>
    </cacheField>
    <cacheField name="période alias" numFmtId="0">
      <sharedItems/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/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/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15" maxValue="45"/>
    </cacheField>
    <cacheField name="imc_renseigné" numFmtId="0">
      <sharedItems/>
    </cacheField>
    <cacheField name="interval imc" numFmtId="0">
      <sharedItems count="8">
        <s v="entre 18,5 et 25"/>
        <s v="supérieur à 30"/>
        <s v="entre 25 et 30"/>
        <s v="NC"/>
        <s v="&lt;18,5"/>
        <s v="&lt;18" u="1"/>
        <s v="entre 18 et 25" u="1"/>
        <s v="&gt;25" u="1"/>
      </sharedItems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 count="28">
        <n v="31"/>
        <n v="27"/>
        <n v="22"/>
        <n v="29"/>
        <s v="NC"/>
        <n v="28"/>
        <n v="26"/>
        <n v="21"/>
        <n v="14"/>
        <n v="33"/>
        <n v="36"/>
        <n v="39"/>
        <n v="30"/>
        <n v="19"/>
        <n v="13"/>
        <n v="25"/>
        <n v="37"/>
        <n v="38"/>
        <n v="23"/>
        <n v="20"/>
        <n v="40"/>
        <n v="32"/>
        <n v="34"/>
        <n v="17"/>
        <n v="43"/>
        <n v="24"/>
        <n v="16"/>
        <n v="18"/>
      </sharedItems>
    </cacheField>
    <cacheField name="EN" numFmtId="0">
      <sharedItems/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/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  <cacheField name="pyo" numFmtId="0">
      <sharedItems containsBlank="1"/>
    </cacheField>
    <cacheField name="e.coli" numFmtId="0">
      <sharedItems containsBlank="1"/>
    </cacheField>
    <cacheField name="staph epi" numFmtId="0">
      <sharedItems containsBlank="1"/>
    </cacheField>
    <cacheField name="staph ominis" numFmtId="0">
      <sharedItems containsBlank="1"/>
    </cacheField>
    <cacheField name="staph aureus" numFmtId="0">
      <sharedItems containsBlank="1"/>
    </cacheField>
    <cacheField name="klebsielle" numFmtId="0">
      <sharedItems containsBlank="1"/>
    </cacheField>
    <cacheField name="eu.fecali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5023149" refreshedVersion="3" recordCount="131">
  <cacheSource type="worksheet">
    <worksheetSource ref="A1:CG132" sheet="Référentiel recueil de données"/>
  </cacheSource>
  <cacheFields count="85">
    <cacheField name="id" numFmtId="0">
      <sharedItems containsMixedTypes="1" containsNumber="1" containsInteger="1" minValue="3" maxValue="154"/>
    </cacheField>
    <cacheField name="période alias" numFmtId="0">
      <sharedItems count="5">
        <s v="C"/>
        <s v="B"/>
        <s v="A"/>
        <s v="D"/>
        <e v="#NAME?" u="1"/>
      </sharedItems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 count="2">
        <s v="Femme"/>
        <s v="Homme"/>
      </sharedItems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/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15" maxValue="45"/>
    </cacheField>
    <cacheField name="imc_renseigné" numFmtId="0">
      <sharedItems/>
    </cacheField>
    <cacheField name="interval imc" numFmtId="0">
      <sharedItems count="8">
        <s v="entre 18,5 et 25"/>
        <s v="supérieur à 30"/>
        <s v="entre 25 et 30"/>
        <s v="NC"/>
        <s v="&lt;18,5"/>
        <s v="&lt;18" u="1"/>
        <s v="entre 18 et 25" u="1"/>
        <s v="&gt;25" u="1"/>
      </sharedItems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/>
    </cacheField>
    <cacheField name="EN" numFmtId="0">
      <sharedItems count="8">
        <s v="1_OK"/>
        <s v="3_DS"/>
        <s v="2_DM"/>
        <s v="4_NSP"/>
        <s v="DS" u="1"/>
        <s v="OK" u="1"/>
        <s v="NSP" u="1"/>
        <s v="DM" u="1"/>
      </sharedItems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/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  <cacheField name="pyo" numFmtId="0">
      <sharedItems containsBlank="1"/>
    </cacheField>
    <cacheField name="e.coli" numFmtId="0">
      <sharedItems containsBlank="1"/>
    </cacheField>
    <cacheField name="staph epi" numFmtId="0">
      <sharedItems containsBlank="1"/>
    </cacheField>
    <cacheField name="staph ominis" numFmtId="0">
      <sharedItems containsBlank="1"/>
    </cacheField>
    <cacheField name="staph aureus" numFmtId="0">
      <sharedItems containsBlank="1"/>
    </cacheField>
    <cacheField name="klebsielle" numFmtId="0">
      <sharedItems containsBlank="1"/>
    </cacheField>
    <cacheField name="eu.fecalis" numFmtId="0">
      <sharedItems containsBlank="1"/>
    </cacheField>
    <cacheField name="pneumoccoque" numFmtId="0">
      <sharedItems containsBlank="1"/>
    </cacheField>
    <cacheField name="commentaires" numFmtId="0">
      <sharedItems containsDate="1" containsMixedTypes="1" minDate="2017-03-01T00:00:00" maxDate="2017-03-02T00:00:00"/>
    </cacheField>
    <cacheField name="remarqu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5717596" refreshedVersion="3" recordCount="131">
  <cacheSource type="worksheet">
    <worksheetSource ref="A1:BW132" sheet="Référentiel recueil de données"/>
  </cacheSource>
  <cacheFields count="75">
    <cacheField name="id" numFmtId="0">
      <sharedItems containsMixedTypes="1" containsNumber="1" containsInteger="1" minValue="3" maxValue="154"/>
    </cacheField>
    <cacheField name="période alias" numFmtId="0">
      <sharedItems count="5">
        <s v="C"/>
        <s v="B"/>
        <s v="A"/>
        <s v="D"/>
        <e v="#NAME?" u="1"/>
      </sharedItems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/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/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/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15" maxValue="45"/>
    </cacheField>
    <cacheField name="imc_renseigné" numFmtId="0">
      <sharedItems/>
    </cacheField>
    <cacheField name="interval imc" numFmtId="0">
      <sharedItems/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9"/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/>
    </cacheField>
    <cacheField name="EN" numFmtId="0">
      <sharedItems/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 count="3">
        <s v="SNA"/>
        <s v="Parenteral"/>
        <s v="enterale"/>
      </sharedItems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 count="2">
        <s v="OUI"/>
        <s v="NON"/>
      </sharedItems>
    </cacheField>
    <cacheField name="date hemoc" numFmtId="14">
      <sharedItems containsDate="1" containsMixedTypes="1" minDate="2016-11-17T00:00:00" maxDate="2018-11-28T00:00:00"/>
    </cacheField>
    <cacheField name="bacterio" numFmtId="0">
      <sharedItems containsBlank="1"/>
    </cacheField>
    <cacheField name="infection commentai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Demoniakillah" refreshedDate="43446.743996180558" refreshedVersion="3" recordCount="131">
  <cacheSource type="worksheet">
    <worksheetSource ref="A1:BT132" sheet="Référentiel recueil de données"/>
  </cacheSource>
  <cacheFields count="72">
    <cacheField name="id" numFmtId="0">
      <sharedItems containsMixedTypes="1" containsNumber="1" containsInteger="1" minValue="3" maxValue="154"/>
    </cacheField>
    <cacheField name="période alias" numFmtId="0">
      <sharedItems count="5">
        <s v="C"/>
        <s v="B"/>
        <s v="A"/>
        <s v="D"/>
        <e v="#NAME?" u="1"/>
      </sharedItems>
    </cacheField>
    <cacheField name="période" numFmtId="0">
      <sharedItems/>
    </cacheField>
    <cacheField name="periode_mois" numFmtId="0">
      <sharedItems/>
    </cacheField>
    <cacheField name="periode_annee" numFmtId="0">
      <sharedItems containsSemiMixedTypes="0" containsString="0" containsNumber="1" containsInteger="1" minValue="2016" maxValue="2018"/>
    </cacheField>
    <cacheField name="nom" numFmtId="0">
      <sharedItems/>
    </cacheField>
    <cacheField name="prenom" numFmtId="0">
      <sharedItems/>
    </cacheField>
    <cacheField name="age" numFmtId="0">
      <sharedItems containsSemiMixedTypes="0" containsString="0" containsNumber="1" containsInteger="1" minValue="37" maxValue="91"/>
    </cacheField>
    <cacheField name="sexe" numFmtId="0">
      <sharedItems/>
    </cacheField>
    <cacheField name="date_de_naissance" numFmtId="14">
      <sharedItems containsSemiMixedTypes="0" containsNonDate="0" containsDate="1" containsString="0" minDate="1927-12-28T00:00:00" maxDate="1978-12-24T00:00:00"/>
    </cacheField>
    <cacheField name="date_d_entree" numFmtId="14">
      <sharedItems containsSemiMixedTypes="0" containsNonDate="0" containsDate="1" containsString="0" minDate="2016-11-04T00:00:00" maxDate="2018-06-09T00:00:00"/>
    </cacheField>
    <cacheField name="date_de_sortie" numFmtId="0">
      <sharedItems containsDate="1" containsMixedTypes="1" minDate="2016-12-05T00:00:00" maxDate="2018-07-27T00:00:00"/>
    </cacheField>
    <cacheField name="duree_hospit" numFmtId="0">
      <sharedItems containsSemiMixedTypes="0" containsString="0" containsNumber="1" containsInteger="1" minValue="1" maxValue="111"/>
    </cacheField>
    <cacheField name="onco_hemato" numFmtId="0">
      <sharedItems/>
    </cacheField>
    <cacheField name="Type de néoplasie" numFmtId="0">
      <sharedItems/>
    </cacheField>
    <cacheField name="diagnostic" numFmtId="0">
      <sharedItems/>
    </cacheField>
    <cacheField name="taille" numFmtId="0">
      <sharedItems containsMixedTypes="1" containsNumber="1" containsInteger="1" minValue="144" maxValue="184"/>
    </cacheField>
    <cacheField name="poids_init" numFmtId="0">
      <sharedItems containsMixedTypes="1" containsNumber="1" minValue="38" maxValue="114" count="49">
        <n v="59"/>
        <n v="71"/>
        <n v="75"/>
        <s v="NC"/>
        <n v="55"/>
        <n v="46"/>
        <n v="96"/>
        <n v="66"/>
        <n v="52"/>
        <n v="87"/>
        <n v="63"/>
        <n v="64"/>
        <n v="114"/>
        <n v="42"/>
        <n v="43"/>
        <n v="54"/>
        <n v="57"/>
        <n v="38"/>
        <n v="68"/>
        <n v="85"/>
        <n v="74"/>
        <n v="84"/>
        <n v="70"/>
        <n v="50"/>
        <n v="86"/>
        <n v="77"/>
        <n v="97"/>
        <n v="61"/>
        <n v="65"/>
        <n v="44"/>
        <n v="56"/>
        <n v="72"/>
        <n v="78"/>
        <n v="62"/>
        <n v="60"/>
        <n v="98"/>
        <n v="58"/>
        <n v="89"/>
        <n v="53"/>
        <n v="48"/>
        <n v="80"/>
        <n v="93"/>
        <n v="65.400000000000006"/>
        <n v="51"/>
        <n v="47"/>
        <n v="88"/>
        <n v="69"/>
        <n v="82"/>
        <n v="107"/>
      </sharedItems>
    </cacheField>
    <cacheField name="poids_entree" numFmtId="0">
      <sharedItems containsMixedTypes="1" containsNumber="1" containsInteger="1" minValue="38" maxValue="114"/>
    </cacheField>
    <cacheField name="poids_sortie" numFmtId="0">
      <sharedItems containsMixedTypes="1" containsNumber="1" minValue="33" maxValue="114"/>
    </cacheField>
    <cacheField name="imc" numFmtId="0">
      <sharedItems containsMixedTypes="1" containsNumber="1" containsInteger="1" minValue="15" maxValue="45"/>
    </cacheField>
    <cacheField name="imc_renseigné" numFmtId="0">
      <sharedItems/>
    </cacheField>
    <cacheField name="interval imc" numFmtId="0">
      <sharedItems/>
    </cacheField>
    <cacheField name="nb_pesees" numFmtId="0">
      <sharedItems containsSemiMixedTypes="0" containsString="0" containsNumber="1" containsInteger="1" minValue="0" maxValue="13"/>
    </cacheField>
    <cacheField name="nb_pesées_int" numFmtId="0">
      <sharedItems containsMixedTypes="1" containsNumber="1" containsInteger="1" minValue="0" maxValue="0"/>
    </cacheField>
    <cacheField name="evolution poids durant hospit" numFmtId="0">
      <sharedItems containsMixedTypes="1" containsNumber="1" minValue="-14" maxValue="6"/>
    </cacheField>
    <cacheField name="evolution poids avant hospit" numFmtId="0">
      <sharedItems containsMixedTypes="1" containsNumber="1" containsInteger="1" minValue="-19" maxValue="11"/>
    </cacheField>
    <cacheField name="% perte_de_poids" numFmtId="0">
      <sharedItems containsMixedTypes="1" containsNumber="1" containsInteger="1" minValue="-29" maxValue="24"/>
    </cacheField>
    <cacheField name="gain/perte de poids durant hospit" numFmtId="0">
      <sharedItems/>
    </cacheField>
    <cacheField name="gain/perte de poids avant hospit" numFmtId="0">
      <sharedItems/>
    </cacheField>
    <cacheField name="% perte de poids DH" numFmtId="0">
      <sharedItems containsMixedTypes="1" containsNumber="1" containsInteger="1" minValue="-9" maxValue="17"/>
    </cacheField>
    <cacheField name="% gain de poids DH" numFmtId="0">
      <sharedItems containsMixedTypes="1" containsNumber="1" containsInteger="1" minValue="-17" maxValue="18" count="24">
        <n v="-3"/>
        <n v="5"/>
        <n v="-13"/>
        <s v="NC"/>
        <n v="-8"/>
        <n v="3"/>
        <n v="1"/>
        <n v="2"/>
        <n v="0"/>
        <n v="-5"/>
        <n v="-12"/>
        <n v="6"/>
        <n v="9"/>
        <n v="8"/>
        <n v="-4"/>
        <n v="4"/>
        <n v="-2"/>
        <n v="-6"/>
        <n v="-7"/>
        <n v="-15"/>
        <n v="-1"/>
        <n v="-17"/>
        <n v="18" u="1"/>
        <n v="12" u="1"/>
      </sharedItems>
    </cacheField>
    <cacheField name="perte de poids C/NC durant hospit" numFmtId="0">
      <sharedItems/>
    </cacheField>
    <cacheField name="perte de poids C/NC avant hospit2" numFmtId="0">
      <sharedItems/>
    </cacheField>
    <cacheField name="albumine_renseigné" numFmtId="0">
      <sharedItems/>
    </cacheField>
    <cacheField name="albumine" numFmtId="0">
      <sharedItems containsMixedTypes="1" containsNumber="1" containsInteger="1" minValue="13" maxValue="43"/>
    </cacheField>
    <cacheField name="EN" numFmtId="0">
      <sharedItems/>
    </cacheField>
    <cacheField name="pre_albumine" numFmtId="0">
      <sharedItems/>
    </cacheField>
    <cacheField name="crp" numFmtId="0">
      <sharedItems containsMixedTypes="1" containsNumber="1" containsInteger="1" minValue="0" maxValue="300"/>
    </cacheField>
    <cacheField name="phosphore" numFmtId="0">
      <sharedItems containsMixedTypes="1" containsNumber="1" minValue="0" maxValue="1.27"/>
    </cacheField>
    <cacheField name="magnesium" numFmtId="0">
      <sharedItems containsMixedTypes="1" containsNumber="1" minValue="0" maxValue="1.1200000000000001"/>
    </cacheField>
    <cacheField name="date_dernieres_nouvelles" numFmtId="14">
      <sharedItems containsDate="1" containsMixedTypes="1" minDate="2016-12-11T00:00:00" maxDate="2018-12-19T00:00:00"/>
    </cacheField>
    <cacheField name="date_derniere_chimio" numFmtId="14">
      <sharedItems containsDate="1" containsMixedTypes="1" minDate="2015-02-16T00:00:00" maxDate="2018-10-26T00:00:00"/>
    </cacheField>
    <cacheField name="nb_consultation_diet" numFmtId="0">
      <sharedItems containsSemiMixedTypes="0" containsString="0" containsNumber="1" containsInteger="1" minValue="0" maxValue="3"/>
    </cacheField>
    <cacheField name="nombre_cno" numFmtId="0">
      <sharedItems containsSemiMixedTypes="0" containsString="0" containsNumber="1" containsInteger="1" minValue="0" maxValue="3"/>
    </cacheField>
    <cacheField name="indice_poids" numFmtId="0">
      <sharedItems/>
    </cacheField>
    <cacheField name="bilan_nutritionnel" numFmtId="0">
      <sharedItems/>
    </cacheField>
    <cacheField name="suivis_nutritionnel" numFmtId="0">
      <sharedItems/>
    </cacheField>
    <cacheField name="denutrition" numFmtId="0">
      <sharedItems/>
    </cacheField>
    <cacheField name="dc" numFmtId="0">
      <sharedItems/>
    </cacheField>
    <cacheField name="pec_mycose" numFmtId="0">
      <sharedItems/>
    </cacheField>
    <cacheField name="consultation_diet" numFmtId="0">
      <sharedItems/>
    </cacheField>
    <cacheField name="conseil_diÃ©tÃ©tiques" numFmtId="0">
      <sharedItems/>
    </cacheField>
    <cacheField name="indication_nutition_artificielle" numFmtId="0">
      <sharedItems/>
    </cacheField>
    <cacheField name="complement_nutritionnel_oral" numFmtId="0">
      <sharedItems/>
    </cacheField>
    <cacheField name="type_nutrition" numFmtId="0">
      <sharedItems/>
    </cacheField>
    <cacheField name="nutrition_enteral" numFmtId="0">
      <sharedItems/>
    </cacheField>
    <cacheField name="perikabiven" numFmtId="0">
      <sharedItems/>
    </cacheField>
    <cacheField name="adapatation_progressive_des_doses" numFmtId="0">
      <sharedItems/>
    </cacheField>
    <cacheField name="sri" numFmtId="0">
      <sharedItems/>
    </cacheField>
    <cacheField name="cernevit" numFmtId="0">
      <sharedItems/>
    </cacheField>
    <cacheField name="nutriyelt" numFmtId="0">
      <sharedItems/>
    </cacheField>
    <cacheField name="magnesium_sulfate" numFmtId="0">
      <sharedItems/>
    </cacheField>
    <cacheField name="rum_fait" numFmtId="0">
      <sharedItems/>
    </cacheField>
    <cacheField name="rum_denutrition" numFmtId="0">
      <sharedItems/>
    </cacheField>
    <cacheField name="nutrition_parenteral_vitamines" numFmtId="0">
      <sharedItems/>
    </cacheField>
    <cacheField name="date_poids_init" numFmtId="14">
      <sharedItems containsDate="1" containsMixedTypes="1" minDate="2016-03-01T00:00:00" maxDate="2019-09-02T00:00:00"/>
    </cacheField>
    <cacheField name="albumine_corrigee" numFmtId="0">
      <sharedItems containsMixedTypes="1" containsNumber="1" containsInteger="1" minValue="0" maxValue="26"/>
    </cacheField>
    <cacheField name="chimio PO" numFmtId="0">
      <sharedItems/>
    </cacheField>
    <cacheField name="chimio_iv" numFmtId="0">
      <sharedItems/>
    </cacheField>
    <cacheField name="chimio" numFmtId="0">
      <sharedItems/>
    </cacheField>
    <cacheField name="infection_pa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n v="122"/>
    <x v="0"/>
    <s v="201712"/>
    <s v="Décembre"/>
    <n v="2017"/>
    <s v="Amoussou"/>
    <s v="Pauline"/>
    <n v="40"/>
    <s v="Femme"/>
    <d v="1977-03-28T00:00:00"/>
    <d v="2017-11-24T00:00:00"/>
    <s v="cancer ORL"/>
    <n v="46"/>
    <s v="Onco"/>
    <s v="Gynécologique"/>
    <s v="sein"/>
    <n v="160"/>
    <n v="59"/>
    <n v="61"/>
    <n v="59"/>
    <n v="24"/>
    <s v="renseigné"/>
    <s v="entre 18,5 et 25"/>
    <n v="4"/>
    <s v="entre 1 et 5"/>
    <n v="-2"/>
    <n v="2"/>
    <n v="-3"/>
    <s v="gain"/>
    <s v="perte"/>
    <n v="3"/>
    <n v="-3"/>
    <s v="renseigné"/>
    <s v="renseigné"/>
    <s v="renseigné"/>
    <x v="0"/>
    <x v="0"/>
    <s v="NC"/>
    <n v="17"/>
    <n v="1.23"/>
    <s v="0.72"/>
    <d v="2017-02-06T00:00:00"/>
    <s v="NC"/>
    <n v="0"/>
    <n v="0"/>
    <s v="NC"/>
    <s v="OUI"/>
    <s v="NON"/>
    <s v="NC"/>
    <s v="OUI"/>
    <s v="OUI"/>
    <s v="NON"/>
    <s v="NC"/>
    <s v="NON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0"/>
    <d v="2017-11-24T00:00:00"/>
    <s v="staph epi"/>
    <s v="pa d'aplaie.;Dc 06/02/2018"/>
    <m/>
    <m/>
    <s v="OUI"/>
    <m/>
    <m/>
    <m/>
    <m/>
    <m/>
    <s v="Pas de perte de pdsalbu 30 jrs apres diminuÃ©e a 17, DC 15 jrs apres, cette derniere albu_x000a_"/>
    <s v="NC"/>
    <s v="NON"/>
    <d v="2017-11-24T00:00:00"/>
    <x v="0"/>
    <x v="0"/>
    <x v="0"/>
  </r>
  <r>
    <n v="3"/>
    <x v="1"/>
    <s v="201706"/>
    <s v="Juin"/>
    <n v="2017"/>
    <s v="Andreuccetti"/>
    <s v="Marie"/>
    <n v="85"/>
    <s v="Femme"/>
    <d v="1931-09-07T00:00:00"/>
    <d v="2017-05-31T00:00:00"/>
    <d v="2017-06-21T00:00:00"/>
    <n v="21"/>
    <s v="Onco"/>
    <s v="Digestif"/>
    <s v="pancreas"/>
    <n v="144"/>
    <n v="71"/>
    <n v="66"/>
    <n v="64"/>
    <n v="32"/>
    <s v="renseigné"/>
    <s v="supérieur à 30"/>
    <n v="3"/>
    <s v="entre 1 et 5"/>
    <n v="-2"/>
    <n v="-5"/>
    <n v="7"/>
    <s v="gain"/>
    <s v="gain"/>
    <n v="3"/>
    <n v="-3"/>
    <s v="renseigné"/>
    <s v="renseigné"/>
    <s v="renseigné"/>
    <x v="1"/>
    <x v="1"/>
    <s v="NC"/>
    <n v="0"/>
    <n v="0"/>
    <n v="0"/>
    <d v="2017-10-16T00:00:00"/>
    <d v="2017-06-21T00:00:00"/>
    <n v="2"/>
    <n v="2"/>
    <s v="NC"/>
    <s v="NON"/>
    <s v="NC"/>
    <s v="NC"/>
    <s v="OUI"/>
    <s v="NON"/>
    <s v="NON"/>
    <s v="NC"/>
    <s v="NC"/>
    <x v="1"/>
    <s v="SNA"/>
    <s v="NC"/>
    <s v="NC"/>
    <s v="NC"/>
    <s v="NON"/>
    <s v="NC"/>
    <s v="NC"/>
    <s v="NC"/>
    <s v="OUI"/>
    <s v="NC"/>
    <s v="NC"/>
    <s v="NC"/>
    <s v="NC"/>
    <s v="NON"/>
    <s v="OUI"/>
    <s v="IV"/>
    <x v="1"/>
    <s v="NC"/>
    <s v="NC"/>
    <m/>
    <m/>
    <m/>
    <m/>
    <m/>
    <m/>
    <m/>
    <m/>
    <m/>
    <s v="NC"/>
    <s v="NC"/>
    <m/>
    <m/>
    <x v="1"/>
    <x v="1"/>
    <x v="1"/>
  </r>
  <r>
    <n v="4"/>
    <x v="1"/>
    <s v="201706"/>
    <s v="Juin"/>
    <n v="2017"/>
    <s v="Antonini"/>
    <s v="Bernadette"/>
    <n v="58"/>
    <s v="Femme"/>
    <d v="1957-11-22T00:00:00"/>
    <d v="2017-05-27T00:00:00"/>
    <d v="2017-06-13T00:00:00"/>
    <n v="17"/>
    <s v="Onco"/>
    <s v="TNE"/>
    <s v="TNE"/>
    <n v="175"/>
    <n v="75"/>
    <n v="76"/>
    <n v="80"/>
    <n v="25"/>
    <s v="renseigné"/>
    <s v="entre 25 et 30"/>
    <n v="2"/>
    <s v="entre 1 et 5"/>
    <n v="4"/>
    <n v="1"/>
    <n v="-1"/>
    <s v="perte"/>
    <s v="perte"/>
    <n v="-5"/>
    <n v="5"/>
    <s v="renseigné"/>
    <s v="renseigné"/>
    <s v="renseigné"/>
    <x v="2"/>
    <x v="2"/>
    <s v="NC"/>
    <n v="0"/>
    <s v="1.1"/>
    <s v="0.8"/>
    <d v="2017-08-21T00:00:00"/>
    <s v="NC"/>
    <n v="0"/>
    <n v="0"/>
    <s v="m3"/>
    <s v="NC"/>
    <s v="NON"/>
    <s v="NC"/>
    <s v="OUI"/>
    <s v="NON"/>
    <s v="NC"/>
    <s v="NC"/>
    <s v="NC"/>
    <x v="0"/>
    <s v="Parenteral"/>
    <s v="N7"/>
    <s v="NC"/>
    <s v="NC"/>
    <s v="NC"/>
    <s v="NC"/>
    <s v="NC"/>
    <s v="NC"/>
    <s v="NON"/>
    <s v="NC"/>
    <s v="on"/>
    <s v="NC"/>
    <s v="NC"/>
    <s v="NON"/>
    <s v="NON"/>
    <s v="SP"/>
    <x v="1"/>
    <s v="NC"/>
    <s v="NC"/>
    <s v="NC"/>
    <m/>
    <m/>
    <m/>
    <m/>
    <m/>
    <m/>
    <m/>
    <m/>
    <s v="NC"/>
    <s v="Sous olimel depuis 4 jours avant hospitalisation_x000a_Aucune notion de passage diet "/>
    <m/>
    <m/>
    <x v="1"/>
    <x v="1"/>
    <x v="1"/>
  </r>
  <r>
    <n v="123"/>
    <x v="0"/>
    <s v="201712"/>
    <s v="Décembre"/>
    <n v="2017"/>
    <s v="Arquilliere"/>
    <s v="renée"/>
    <n v="82"/>
    <s v="Femme"/>
    <d v="1935-03-29T00:00:00"/>
    <d v="2017-11-30T00:00:00"/>
    <d v="2018-01-03T00:00:00"/>
    <n v="34"/>
    <s v="Onco"/>
    <s v="Gynécologique"/>
    <s v="sein"/>
    <n v="160"/>
    <s v="NC"/>
    <n v="67"/>
    <n v="58"/>
    <n v="26"/>
    <s v="renseigné"/>
    <s v="entre 25 et 30"/>
    <n v="4"/>
    <s v="entre 1 et 5"/>
    <n v="-9"/>
    <s v="NC"/>
    <s v="NC"/>
    <s v="gain"/>
    <s v="NC"/>
    <n v="13"/>
    <n v="-13"/>
    <s v="renseigné"/>
    <s v="non renseigné"/>
    <s v="renseigné"/>
    <x v="3"/>
    <x v="2"/>
    <s v="NC"/>
    <n v="60"/>
    <s v="NC"/>
    <s v="NC"/>
    <d v="2018-08-20T00:00:00"/>
    <s v="NC"/>
    <n v="1"/>
    <n v="0"/>
    <s v="NC"/>
    <s v="NC"/>
    <s v="NC"/>
    <s v="NON"/>
    <s v="NON"/>
    <s v="NON"/>
    <s v="OUI"/>
    <s v="NC"/>
    <s v="NON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25"/>
    <x v="1"/>
    <s v="201706"/>
    <s v="Juin"/>
    <n v="2017"/>
    <s v="Azzopardi"/>
    <s v="Francoise"/>
    <n v="87"/>
    <s v="Femme"/>
    <d v="1929-03-08T00:00:00"/>
    <d v="2017-06-06T00:00:00"/>
    <d v="2017-06-08T00:00:00"/>
    <n v="2"/>
    <s v="Onco"/>
    <s v="Gynécologique"/>
    <s v="sein"/>
    <n v="155"/>
    <n v="55"/>
    <n v="50"/>
    <s v="NC"/>
    <n v="21"/>
    <s v="renseigné"/>
    <s v="entre 18,5 et 25"/>
    <n v="1"/>
    <s v="entre 1 et 5"/>
    <s v="NC"/>
    <n v="-5"/>
    <n v="9"/>
    <s v="NC"/>
    <s v="gain"/>
    <s v="NC"/>
    <s v="NC"/>
    <s v="non renseigné"/>
    <s v="renseigné"/>
    <s v="non renseigné"/>
    <x v="4"/>
    <x v="3"/>
    <s v="NC"/>
    <n v="0"/>
    <n v="0"/>
    <n v="0"/>
    <s v="NC"/>
    <d v="2017-05-27T00:00:00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55kg en janv 2017_x000a_jamais vu diet de tte sa PEC"/>
    <s v="NC"/>
    <m/>
    <m/>
    <x v="1"/>
    <x v="1"/>
    <x v="1"/>
  </r>
  <r>
    <n v="27"/>
    <x v="1"/>
    <s v="201706"/>
    <s v="Juin"/>
    <n v="2017"/>
    <s v="Baschieri"/>
    <s v="Helene"/>
    <n v="66"/>
    <s v="Femme"/>
    <d v="1949-07-30T00:00:00"/>
    <d v="2017-06-07T00:00:00"/>
    <d v="2017-06-09T00:00:00"/>
    <n v="2"/>
    <s v="Onco"/>
    <s v="Gynécologique"/>
    <s v="sein"/>
    <n v="162"/>
    <n v="4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8-06-07T00:00:00"/>
    <d v="2018-02-08T00:00:00"/>
    <n v="0"/>
    <n v="0"/>
    <s v="NC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tf en onco 48h , entre service de chir ou osteosynthese femorale et le SSR_x000a_46 en avril 2017_x000a_nb: en SSr rencontre diet _x000a_albu a 21 , albuC a 28 IMC a 17 car T: 62 et Pds a 45=&gt; DM"/>
    <s v="NC"/>
    <m/>
    <m/>
    <x v="1"/>
    <x v="1"/>
    <x v="1"/>
  </r>
  <r>
    <n v="37"/>
    <x v="2"/>
    <s v="201612"/>
    <s v="Décembre"/>
    <n v="2016"/>
    <s v="Behague"/>
    <s v="Christiane "/>
    <n v="88"/>
    <s v="Femme"/>
    <d v="1928-08-02T00:00:00"/>
    <d v="2016-12-04T00:00:00"/>
    <d v="2017-01-09T00:00:00"/>
    <n v="36"/>
    <s v="Hemato"/>
    <s v=""/>
    <s v="LAM"/>
    <n v="166"/>
    <n v="75"/>
    <n v="74"/>
    <n v="68"/>
    <n v="27"/>
    <s v="renseigné"/>
    <s v="entre 25 et 30"/>
    <n v="3"/>
    <s v="entre 1 et 5"/>
    <n v="-6"/>
    <n v="-1"/>
    <n v="1"/>
    <s v="gain"/>
    <s v="gain"/>
    <n v="8"/>
    <n v="-8"/>
    <s v="renseigné"/>
    <s v="renseigné"/>
    <s v="non renseigné"/>
    <x v="4"/>
    <x v="3"/>
    <s v="NC"/>
    <n v="153"/>
    <n v="0"/>
    <n v="0"/>
    <d v="2017-01-09T00:00:00"/>
    <d v="2017-01-06T00:00:00"/>
    <n v="2"/>
    <n v="2"/>
    <s v="m1"/>
    <s v="NC"/>
    <s v="NC"/>
    <s v="NC"/>
    <s v="OUI"/>
    <s v="NON"/>
    <s v="NON"/>
    <s v="NC"/>
    <s v="NC"/>
    <x v="1"/>
    <s v="SNA"/>
    <s v="NC"/>
    <s v="NC"/>
    <s v="NC"/>
    <s v="NC"/>
    <s v="NC"/>
    <s v="NC"/>
    <s v="NC"/>
    <s v="NON"/>
    <s v="NC"/>
    <s v="NC"/>
    <d v="2016-11-05T00:00:00"/>
    <n v="0"/>
    <s v="NON"/>
    <s v="OUI"/>
    <s v="IV"/>
    <x v="1"/>
    <s v="NC"/>
    <s v="NC"/>
    <s v="NC"/>
    <m/>
    <m/>
    <m/>
    <m/>
    <m/>
    <m/>
    <m/>
    <m/>
    <s v="chimio IV"/>
    <s v="NC"/>
    <m/>
    <m/>
    <x v="1"/>
    <x v="1"/>
    <x v="1"/>
  </r>
  <r>
    <n v="5"/>
    <x v="1"/>
    <s v="201706"/>
    <s v="Juin"/>
    <n v="2017"/>
    <s v="Belhaj"/>
    <s v="Naceur"/>
    <n v="57"/>
    <s v="Homme"/>
    <d v="1958-06-13T00:00:00"/>
    <d v="2017-05-17T00:00:00"/>
    <d v="2017-06-06T00:00:00"/>
    <n v="20"/>
    <s v="Onco"/>
    <s v="Digestif"/>
    <s v="gastrique"/>
    <n v="173"/>
    <n v="96"/>
    <n v="78"/>
    <n v="80"/>
    <n v="26"/>
    <s v="renseigné"/>
    <s v="entre 25 et 30"/>
    <n v="2"/>
    <s v="entre 1 et 5"/>
    <n v="2"/>
    <n v="-18"/>
    <n v="19"/>
    <s v="perte"/>
    <s v="gain"/>
    <n v="-3"/>
    <n v="3"/>
    <s v="renseigné"/>
    <s v="renseigné"/>
    <s v="non renseigné"/>
    <x v="4"/>
    <x v="1"/>
    <s v="NC"/>
    <n v="0"/>
    <n v="0"/>
    <n v="0"/>
    <s v="NC"/>
    <d v="2017-03-13T00:00:00"/>
    <n v="0"/>
    <n v="0"/>
    <s v="m1"/>
    <s v="NC"/>
    <s v="NC"/>
    <s v="NC"/>
    <s v="OUI"/>
    <s v="NON"/>
    <s v="NON"/>
    <s v="NC"/>
    <s v="NC"/>
    <x v="0"/>
    <s v="Parenteral"/>
    <s v="N7"/>
    <s v="OUI"/>
    <s v="NC"/>
    <s v="NC"/>
    <s v="NC"/>
    <s v="NC"/>
    <s v="NC"/>
    <s v="NC"/>
    <s v="NC"/>
    <s v="on"/>
    <s v="NC"/>
    <s v="NC"/>
    <s v="OUI"/>
    <s v="NON"/>
    <s v="PO"/>
    <x v="1"/>
    <s v="NC"/>
    <s v="NC"/>
    <s v="NC"/>
    <m/>
    <m/>
    <m/>
    <m/>
    <m/>
    <m/>
    <m/>
    <m/>
    <s v="Mise lors de son entrÃ©e pr naussees/ vomissment d'emblÃ©e sous olimel_x000a_Jamais vu de diet ou de bilan nutritionnel rÃ©alisÃ©_x000a_Notion perte de pds retrouvÃ©es aux urg_x000a_-4kg en 14 jours avant entrÃ©es aux urg"/>
    <s v="mais aussi perikabiven 900kcl/1440 ml  pdt 15 jrs car inf PAC apres 3 jours olimel_x000a_Jamais vu de diet"/>
    <m/>
    <m/>
    <x v="1"/>
    <x v="1"/>
    <x v="1"/>
  </r>
  <r>
    <n v="124"/>
    <x v="0"/>
    <s v="201712"/>
    <s v="Décembre"/>
    <n v="2017"/>
    <s v="benhamou"/>
    <s v="micheline"/>
    <n v="74"/>
    <s v="Femme"/>
    <d v="1943-01-16T00:00:00"/>
    <d v="2017-11-21T00:00:00"/>
    <d v="2017-12-07T00:00:00"/>
    <n v="16"/>
    <s v="Onco"/>
    <s v="Gynécologique"/>
    <s v="sein"/>
    <n v="170"/>
    <n v="66"/>
    <n v="69"/>
    <n v="70"/>
    <n v="24"/>
    <s v="renseigné"/>
    <s v="entre 18,5 et 25"/>
    <n v="2"/>
    <s v="entre 1 et 5"/>
    <n v="1"/>
    <n v="3"/>
    <n v="-5"/>
    <s v="perte"/>
    <s v="perte"/>
    <n v="-1"/>
    <n v="1"/>
    <s v="renseigné"/>
    <s v="renseigné"/>
    <s v="renseigné"/>
    <x v="5"/>
    <x v="1"/>
    <s v="NC"/>
    <n v="88"/>
    <s v="NC"/>
    <s v="NC"/>
    <d v="2018-01-02T00:00:00"/>
    <s v="NC"/>
    <n v="2"/>
    <n v="2"/>
    <s v="NC"/>
    <s v="NON"/>
    <s v="NC"/>
    <s v="NC"/>
    <s v="OUI"/>
    <s v="OUI"/>
    <s v="NON"/>
    <s v="NC"/>
    <s v="NC"/>
    <x v="1"/>
    <s v="SNA"/>
    <s v="NC"/>
    <s v="NC"/>
    <s v="NC"/>
    <s v="NC"/>
    <s v="NC"/>
    <s v="NC"/>
    <s v="NC"/>
    <s v="NON"/>
    <s v="NC"/>
    <s v="NC"/>
    <s v="NC"/>
    <s v="NC"/>
    <s v="NON"/>
    <s v="NON"/>
    <s v="SP"/>
    <x v="0"/>
    <d v="2017-11-21T00:00:00"/>
    <s v="klebsielle"/>
    <s v="Pa aplair 1/01/2018"/>
    <m/>
    <m/>
    <m/>
    <m/>
    <m/>
    <s v="OUI"/>
    <m/>
    <m/>
    <s v="OMI ++++"/>
    <s v="NC"/>
    <s v="NON"/>
    <d v="2017-11-21T00:00:00"/>
    <x v="0"/>
    <x v="2"/>
    <x v="2"/>
  </r>
  <r>
    <n v="38"/>
    <x v="2"/>
    <s v="201612"/>
    <s v="Décembre"/>
    <n v="2016"/>
    <s v="Benony"/>
    <s v="Christian"/>
    <n v="63"/>
    <s v="Homme"/>
    <d v="1953-06-06T00:00:00"/>
    <d v="2016-11-25T00:00:00"/>
    <d v="2016-12-05T00:00:00"/>
    <n v="10"/>
    <s v="Onco"/>
    <s v="Digestif"/>
    <s v="pancreas"/>
    <n v="162"/>
    <n v="52"/>
    <n v="52"/>
    <n v="53"/>
    <n v="20"/>
    <s v="renseigné"/>
    <s v="entre 18,5 et 25"/>
    <n v="3"/>
    <s v="entre 1 et 5"/>
    <n v="1"/>
    <n v="0"/>
    <n v="0"/>
    <s v="perte"/>
    <s v="perte"/>
    <n v="-2"/>
    <n v="2"/>
    <s v="renseigné"/>
    <s v="renseigné"/>
    <s v="non renseigné"/>
    <x v="4"/>
    <x v="0"/>
    <s v="NC"/>
    <n v="0"/>
    <n v="0"/>
    <n v="0"/>
    <d v="2018-01-17T00:00:00"/>
    <d v="2017-11-29T00:00:00"/>
    <n v="0"/>
    <n v="0"/>
    <s v="m1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d v="2016-10-07T00:00:00"/>
    <n v="0"/>
    <s v="NON"/>
    <s v="OUI"/>
    <s v="IV"/>
    <x v="1"/>
    <s v="NC"/>
    <s v="NC"/>
    <s v="NC"/>
    <m/>
    <m/>
    <m/>
    <m/>
    <m/>
    <m/>
    <m/>
    <m/>
    <s v="Aucune bio durant sejour"/>
    <s v="NC"/>
    <m/>
    <m/>
    <x v="1"/>
    <x v="1"/>
    <x v="1"/>
  </r>
  <r>
    <n v="87"/>
    <x v="3"/>
    <s v="201806"/>
    <s v="Juin"/>
    <n v="2018"/>
    <s v="bereziat"/>
    <s v="daniel"/>
    <n v="78"/>
    <s v="Homme"/>
    <d v="1940-02-15T00:00:00"/>
    <d v="2018-04-24T00:00:00"/>
    <d v="2018-06-05T00:00:00"/>
    <n v="42"/>
    <s v="Onco"/>
    <s v="Urinaire"/>
    <s v="vessie"/>
    <n v="173"/>
    <n v="87"/>
    <n v="71"/>
    <n v="71"/>
    <n v="24"/>
    <s v="renseigné"/>
    <s v="entre 18,5 et 25"/>
    <n v="2"/>
    <s v="entre 1 et 5"/>
    <n v="0"/>
    <n v="-16"/>
    <n v="18"/>
    <s v="perte"/>
    <s v="gain"/>
    <n v="0"/>
    <n v="0"/>
    <s v="renseigné"/>
    <s v="renseigné"/>
    <s v="renseigné"/>
    <x v="3"/>
    <x v="1"/>
    <s v="NC"/>
    <n v="172"/>
    <n v="1.1599999999999999"/>
    <n v="0.75"/>
    <d v="2018-08-11T00:00:00"/>
    <s v="NC"/>
    <n v="0"/>
    <n v="2"/>
    <s v="m6"/>
    <s v="OUI"/>
    <s v="NON"/>
    <s v="DSE43"/>
    <s v="NON"/>
    <s v="OUI"/>
    <s v="NON"/>
    <s v="NC"/>
    <s v="OUI"/>
    <x v="0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x v="1"/>
    <s v="NC"/>
    <s v="NC"/>
    <s v="NC"/>
    <m/>
    <m/>
    <m/>
    <m/>
    <m/>
    <m/>
    <m/>
    <m/>
    <s v="NC"/>
    <s v="NA non proposÃ©e"/>
    <m/>
    <m/>
    <x v="1"/>
    <x v="1"/>
    <x v="1"/>
  </r>
  <r>
    <n v="6"/>
    <x v="1"/>
    <s v="201706"/>
    <s v="Juin"/>
    <n v="2017"/>
    <s v="Bertello"/>
    <s v="Patrick"/>
    <n v="56"/>
    <s v="Homme"/>
    <d v="1959-12-09T00:00:00"/>
    <d v="2017-05-20T00:00:00"/>
    <d v="2017-06-06T00:00:00"/>
    <n v="17"/>
    <s v="Onco"/>
    <s v="Surrenale"/>
    <s v="corticosurrenalome"/>
    <n v="180"/>
    <n v="63"/>
    <n v="72"/>
    <n v="73"/>
    <n v="22"/>
    <s v="renseigné"/>
    <s v="entre 18,5 et 25"/>
    <n v="2"/>
    <s v="entre 1 et 5"/>
    <n v="1"/>
    <n v="9"/>
    <n v="-14"/>
    <s v="perte"/>
    <s v="perte"/>
    <n v="-1"/>
    <n v="1"/>
    <s v="renseigné"/>
    <s v="renseigné"/>
    <s v="non renseigné"/>
    <x v="4"/>
    <x v="3"/>
    <s v="NC"/>
    <n v="0"/>
    <n v="0"/>
    <n v="0"/>
    <d v="2017-06-18T00:00:00"/>
    <d v="2017-06-02T00:00:00"/>
    <n v="1"/>
    <n v="3"/>
    <s v="NC"/>
    <s v="NC"/>
    <s v="NC"/>
    <s v="NC"/>
    <s v="OUI"/>
    <s v="OUI"/>
    <s v="OUI"/>
    <s v="OUI"/>
    <s v="NC"/>
    <x v="1"/>
    <s v="Parenteral"/>
    <s v="N7"/>
    <s v="NC"/>
    <s v="NC"/>
    <s v="NC"/>
    <s v="OUI"/>
    <s v="OUI"/>
    <s v="NC"/>
    <s v="NON"/>
    <s v="NC"/>
    <s v="NC"/>
    <s v="NC"/>
    <s v="NC"/>
    <s v="NON"/>
    <s v="OUI"/>
    <s v="IV"/>
    <x v="0"/>
    <s v="NC"/>
    <s v="staph epi"/>
    <s v="a la sortie/ olimel/ stph epi meti R"/>
    <m/>
    <m/>
    <s v="OUI"/>
    <m/>
    <m/>
    <m/>
    <m/>
    <m/>
    <s v="23/05 ,inf PAC _x000a_68kg en avril 2017_x000a_plusieurs hospit a repetition "/>
    <s v="Annuler olimel_x000a_Etait lors du sejour qq avant sous olimel du 06/04/17 au 09/05/17=&gt; inf de PAC 10jrs apres entraianant nouvelle hospit_x000a_Pose pac en avril"/>
    <s v="NON"/>
    <d v="2017-05-23T00:00:00"/>
    <x v="0"/>
    <x v="3"/>
    <x v="3"/>
  </r>
  <r>
    <n v="39"/>
    <x v="2"/>
    <s v="201612"/>
    <s v="Décembre"/>
    <n v="2016"/>
    <s v="Berthaud"/>
    <s v="Georges"/>
    <n v="82"/>
    <s v="Homme"/>
    <d v="1933-12-24T00:00:00"/>
    <d v="2016-11-27T00:00:00"/>
    <d v="2016-12-19T00:00:00"/>
    <n v="22"/>
    <s v="Onco"/>
    <s v="Digestif"/>
    <s v="colon"/>
    <n v="172"/>
    <n v="64"/>
    <n v="64"/>
    <n v="61"/>
    <n v="22"/>
    <s v="renseigné"/>
    <s v="entre 18,5 et 25"/>
    <n v="4"/>
    <s v="entre 1 et 5"/>
    <n v="-3"/>
    <n v="0"/>
    <n v="0"/>
    <s v="gain"/>
    <s v="perte"/>
    <n v="5"/>
    <n v="-5"/>
    <s v="renseigné"/>
    <s v="renseigné"/>
    <s v="non renseigné"/>
    <x v="4"/>
    <x v="0"/>
    <s v="NC"/>
    <n v="0"/>
    <n v="0"/>
    <n v="0"/>
    <d v="2017-03-31T00:00:00"/>
    <s v="NC"/>
    <n v="0"/>
    <n v="0"/>
    <s v="m6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d v="2016-03-01T00:00:00"/>
    <n v="0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89"/>
    <x v="3"/>
    <s v="201806"/>
    <s v="Juin"/>
    <n v="2018"/>
    <s v="Bertollotti"/>
    <s v="michelle"/>
    <n v="73"/>
    <s v="Femme"/>
    <d v="1944-09-23T00:00:00"/>
    <d v="2018-05-17T00:00:00"/>
    <d v="2018-06-08T00:00:00"/>
    <n v="22"/>
    <s v="Onco"/>
    <s v="Gynécologique"/>
    <s v="uterus"/>
    <n v="166"/>
    <n v="75"/>
    <n v="71"/>
    <s v="NC"/>
    <n v="26"/>
    <s v="renseigné"/>
    <s v="entre 25 et 30"/>
    <n v="1"/>
    <s v="entre 1 et 5"/>
    <s v="NC"/>
    <n v="-4"/>
    <n v="5"/>
    <s v="NC"/>
    <s v="gain"/>
    <s v="NC"/>
    <s v="NC"/>
    <s v="non renseigné"/>
    <s v="renseigné"/>
    <s v="renseigné"/>
    <x v="1"/>
    <x v="1"/>
    <s v="NC"/>
    <n v="84"/>
    <s v="NC"/>
    <s v="NC"/>
    <d v="2018-08-05T00:00:00"/>
    <d v="2018-07-05T00:00:00"/>
    <n v="0"/>
    <n v="0"/>
    <s v="m1"/>
    <s v="NON"/>
    <s v="NC"/>
    <s v="DME44.1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  <m/>
    <m/>
    <m/>
    <m/>
    <m/>
    <m/>
    <m/>
    <m/>
    <s v="NC"/>
    <s v="On peut pas savoir car eval ingesta non rea"/>
    <s v="NON"/>
    <m/>
    <x v="1"/>
    <x v="3"/>
    <x v="1"/>
  </r>
  <r>
    <n v="118"/>
    <x v="3"/>
    <s v="201806"/>
    <s v="Juin"/>
    <n v="2018"/>
    <s v="Bertrand"/>
    <s v="Jean pierre"/>
    <n v="61"/>
    <s v="Homme"/>
    <d v="1957-03-13T00:00:00"/>
    <d v="2018-06-06T00:00:00"/>
    <d v="2018-07-26T00:00:00"/>
    <n v="50"/>
    <s v="Onco"/>
    <s v="Urinaire"/>
    <s v="vessie"/>
    <n v="182"/>
    <n v="114"/>
    <n v="100"/>
    <n v="88"/>
    <n v="30"/>
    <s v="non renseigné"/>
    <s v="NC"/>
    <n v="6"/>
    <s v="entre 5 et 10"/>
    <n v="-12"/>
    <n v="-14"/>
    <n v="12"/>
    <s v="gain"/>
    <s v="gain"/>
    <n v="12"/>
    <n v="-12"/>
    <s v="renseigné"/>
    <s v="renseigné"/>
    <s v="renseigné"/>
    <x v="1"/>
    <x v="2"/>
    <s v="NC"/>
    <n v="200"/>
    <n v="1.08"/>
    <n v="0.76"/>
    <s v="NC"/>
    <s v="NC"/>
    <n v="2"/>
    <n v="2"/>
    <s v="m6"/>
    <s v="OUI"/>
    <s v="OUI"/>
    <s v="DME44.1"/>
    <s v="NON"/>
    <s v="OUI"/>
    <s v="OUI"/>
    <s v="OUI"/>
    <s v="OUI"/>
    <x v="1"/>
    <s v="SNA"/>
    <s v="NC"/>
    <s v="NC"/>
    <s v="NC"/>
    <s v="NC"/>
    <s v="NC"/>
    <s v="NC"/>
    <s v="NC"/>
    <s v="NON"/>
    <s v="NC"/>
    <s v="NC"/>
    <d v="2018-03-01T00:00:00"/>
    <s v="NC"/>
    <s v="NON"/>
    <s v="OUI"/>
    <s v="IV"/>
    <x v="1"/>
    <s v="NC"/>
    <s v="NC"/>
    <s v="NC"/>
    <m/>
    <m/>
    <m/>
    <m/>
    <m/>
    <m/>
    <m/>
    <m/>
    <s v="perte de 12% de son poids durant hospit"/>
    <s v="NA non abrodÃ© car nous etions focalisÃ© sur le diagnostic"/>
    <m/>
    <m/>
    <x v="1"/>
    <x v="1"/>
    <x v="1"/>
  </r>
  <r>
    <n v="152"/>
    <x v="3"/>
    <s v="201806"/>
    <s v="Juin"/>
    <n v="2018"/>
    <s v="Biehler"/>
    <s v="DorothÃ©e"/>
    <n v="84"/>
    <s v="Femme"/>
    <d v="1934-04-24T00:00:00"/>
    <d v="2018-06-04T00:00:00"/>
    <d v="2018-06-09T00:00:00"/>
    <n v="5"/>
    <s v="Onco"/>
    <s v="ORL"/>
    <s v="ORL"/>
    <n v="156"/>
    <n v="42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6"/>
    <x v="1"/>
    <s v="NC"/>
    <n v="178"/>
    <s v="NC"/>
    <s v="NC"/>
    <d v="2018-06-04T00:00:00"/>
    <s v="NC"/>
    <n v="0"/>
    <n v="2"/>
    <s v="NC"/>
    <s v="NON"/>
    <s v="NC"/>
    <s v="NC"/>
    <s v="OUI"/>
    <s v="OUI"/>
    <s v="NON"/>
    <s v="NC"/>
    <s v="OUI"/>
    <x v="1"/>
    <s v="enterale"/>
    <s v="GPE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posÃ©e Lors de la derniere hospit, stop 48h avant DCdiet pas eu temps de passÃ© devant degradation clinique"/>
    <m/>
    <m/>
    <x v="1"/>
    <x v="1"/>
    <x v="1"/>
  </r>
  <r>
    <n v="40"/>
    <x v="2"/>
    <s v="201612"/>
    <s v="Décembre"/>
    <n v="2016"/>
    <s v="Bottiau"/>
    <s v="Huguette"/>
    <n v="70"/>
    <s v="Femme"/>
    <d v="1946-07-31T00:00:00"/>
    <d v="2016-12-02T00:00:00"/>
    <d v="2016-12-07T00:00:00"/>
    <n v="5"/>
    <s v="Onco"/>
    <s v="Gynécologique"/>
    <s v="ovaire"/>
    <s v="NC"/>
    <s v="NC"/>
    <n v="63"/>
    <s v="NC"/>
    <s v="NC"/>
    <s v="renseigné"/>
    <s v="supérieur à 30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n v="10"/>
    <n v="0"/>
    <n v="0"/>
    <s v="NC"/>
    <s v="NC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NC"/>
    <m/>
    <m/>
    <m/>
    <m/>
    <m/>
    <m/>
    <m/>
    <m/>
    <s v="1 poids de toutes ses hospit_x000a_Pas de taille_x000a_Suivi IPC , mais a eu un EMG en  disant qu'elle etait sous carbo platine a l'epoque"/>
    <s v="NC"/>
    <s v="NON"/>
    <m/>
    <x v="1"/>
    <x v="1"/>
    <x v="1"/>
  </r>
  <r>
    <s v=";;"/>
    <x v="1"/>
    <s v="201706"/>
    <s v="Juin"/>
    <n v="2017"/>
    <s v="Bourgeois "/>
    <s v="Bernard"/>
    <n v="71"/>
    <s v="Homme"/>
    <d v="1944-10-01T00:00:00"/>
    <d v="2017-05-25T00:00:00"/>
    <d v="2017-06-07T00:00:00"/>
    <n v="13"/>
    <s v="Onco"/>
    <s v="ORL"/>
    <s v="ORL"/>
    <n v="174"/>
    <n v="43"/>
    <s v="NC"/>
    <s v="NC"/>
    <s v="NC"/>
    <s v="non renseigné"/>
    <s v="NC"/>
    <n v="0"/>
    <n v="0"/>
    <s v="NC"/>
    <s v="NC"/>
    <s v="NC"/>
    <s v="NC"/>
    <s v="NC"/>
    <s v="NC"/>
    <s v="NC"/>
    <s v="non renseigné"/>
    <s v="non renseigné"/>
    <s v="renseigné"/>
    <x v="7"/>
    <x v="1"/>
    <s v="NC"/>
    <n v="0"/>
    <n v="0"/>
    <n v="0"/>
    <d v="2017-06-07T00:00:00"/>
    <s v="NC"/>
    <n v="0"/>
    <n v="2"/>
    <s v="NC"/>
    <s v="NC"/>
    <s v="NC"/>
    <s v="NC"/>
    <s v="NC"/>
    <s v="NON"/>
    <s v="NON"/>
    <s v="NC"/>
    <s v="NC"/>
    <x v="1"/>
    <s v="SNA"/>
    <s v="NC"/>
    <s v="NC"/>
    <s v="NC"/>
    <s v="NC"/>
    <s v="NC"/>
    <s v="NC"/>
    <s v="NC"/>
    <s v="OUI"/>
    <s v="NC"/>
    <s v="NC"/>
    <s v="NC"/>
    <s v="NC"/>
    <s v="NON"/>
    <s v="NON"/>
    <s v="DEC"/>
    <x v="1"/>
    <s v="NC"/>
    <s v="NC"/>
    <s v="Dc avnt de commencer chuimio/ neo ORL"/>
    <m/>
    <m/>
    <m/>
    <m/>
    <m/>
    <m/>
    <m/>
    <m/>
    <s v="EntrÃ© pour denutrition, il n'a jamais vu la dieteticienne, et aucun bilan de fait_x000a_"/>
    <s v="NC"/>
    <m/>
    <m/>
    <x v="1"/>
    <x v="1"/>
    <x v="1"/>
  </r>
  <r>
    <n v="90"/>
    <x v="3"/>
    <s v="201806"/>
    <s v="Juin"/>
    <n v="2018"/>
    <s v="Boyer"/>
    <s v="Marie Claude"/>
    <n v="78"/>
    <s v="Femme"/>
    <d v="1937-10-12T00:00:00"/>
    <d v="2018-06-03T00:00:00"/>
    <d v="2018-06-06T00:00:00"/>
    <n v="3"/>
    <s v="Hemato"/>
    <s v=""/>
    <s v="myelome"/>
    <n v="165"/>
    <n v="54"/>
    <n v="45"/>
    <s v="NC"/>
    <n v="17"/>
    <s v="renseigné"/>
    <s v="&lt;18,5"/>
    <n v="1"/>
    <s v="entre 1 et 5"/>
    <s v="NC"/>
    <n v="-9"/>
    <n v="17"/>
    <s v="NC"/>
    <s v="gain"/>
    <s v="NC"/>
    <s v="NC"/>
    <s v="non renseigné"/>
    <s v="renseigné"/>
    <s v="non renseigné"/>
    <x v="4"/>
    <x v="2"/>
    <s v="NC"/>
    <s v="NC"/>
    <s v="NC"/>
    <s v="NC"/>
    <d v="2018-09-09T00:00:00"/>
    <s v="NC"/>
    <n v="0"/>
    <n v="0"/>
    <s v="m1"/>
    <s v="NC"/>
    <s v="NC"/>
    <s v="NC"/>
    <s v="NON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d v="2018-09-04T00:00:00"/>
    <s v="staph epi"/>
    <s v="IP 1 mois apres/ pac mis que pr NP"/>
    <m/>
    <m/>
    <s v="OUI"/>
    <m/>
    <m/>
    <m/>
    <m/>
    <m/>
    <s v="RentrÃ©e pr fievre, hospit 3 jrs, RA da sa demande"/>
    <s v="Ne pas pr NA...."/>
    <s v="NON"/>
    <m/>
    <x v="1"/>
    <x v="4"/>
    <x v="1"/>
  </r>
  <r>
    <n v="91"/>
    <x v="3"/>
    <s v="201806"/>
    <s v="Juin"/>
    <n v="2018"/>
    <s v="Brando"/>
    <s v="jean"/>
    <n v="84"/>
    <s v="Homme"/>
    <d v="1933-12-13T00:00:00"/>
    <d v="2018-06-01T00:00:00"/>
    <d v="2018-06-21T00:00:00"/>
    <n v="20"/>
    <s v="Hemato"/>
    <s v=""/>
    <s v="lymphome"/>
    <n v="160"/>
    <n v="57"/>
    <n v="52"/>
    <n v="48"/>
    <n v="20"/>
    <s v="renseigné"/>
    <s v="entre 18,5 et 25"/>
    <n v="2"/>
    <s v="entre 1 et 5"/>
    <n v="-4"/>
    <n v="-5"/>
    <n v="9"/>
    <s v="gain"/>
    <s v="gain"/>
    <n v="8"/>
    <n v="-8"/>
    <s v="renseigné"/>
    <s v="renseigné"/>
    <s v="renseigné"/>
    <x v="6"/>
    <x v="1"/>
    <s v="NC"/>
    <n v="95"/>
    <n v="0.98"/>
    <n v="0.64"/>
    <d v="2018-07-13T00:00:00"/>
    <d v="2018-07-01T00:00:00"/>
    <n v="1"/>
    <n v="2"/>
    <s v="m1"/>
    <s v="OUI"/>
    <s v="NON"/>
    <s v="DME44.1"/>
    <s v="OUI"/>
    <s v="OUI"/>
    <s v="OUI"/>
    <s v="OUI"/>
    <s v="OUI"/>
    <x v="0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x v="1"/>
    <s v="NC"/>
    <s v="NC"/>
    <s v="NC"/>
    <m/>
    <m/>
    <m/>
    <m/>
    <m/>
    <m/>
    <m/>
    <m/>
    <s v="-4kg durant hospit_x000a_conseils diet non suivis sur pres.. mais montÃ©"/>
    <s v="NA NON proposÃ©"/>
    <m/>
    <m/>
    <x v="1"/>
    <x v="1"/>
    <x v="1"/>
  </r>
  <r>
    <n v="8"/>
    <x v="1"/>
    <s v="201706"/>
    <s v="Juin"/>
    <n v="2017"/>
    <s v="Brard "/>
    <s v="Yvette"/>
    <n v="81"/>
    <s v="Femme"/>
    <d v="1934-11-12T00:00:00"/>
    <d v="2017-05-13T00:00:00"/>
    <d v="2017-06-06T00:00:00"/>
    <n v="24"/>
    <s v="Onco"/>
    <s v="Gynécologique"/>
    <s v="sein"/>
    <s v="NC"/>
    <s v="NC"/>
    <n v="60"/>
    <n v="60"/>
    <s v="NC"/>
    <s v="renseigné"/>
    <s v="supérieur à 30"/>
    <n v="2"/>
    <s v="entre 1 et 5"/>
    <n v="0"/>
    <s v="NC"/>
    <s v="NC"/>
    <s v="perte"/>
    <s v="NC"/>
    <n v="0"/>
    <n v="0"/>
    <s v="renseigné"/>
    <s v="non renseigné"/>
    <s v="non renseigné"/>
    <x v="4"/>
    <x v="3"/>
    <s v="NC"/>
    <n v="0"/>
    <n v="0"/>
    <n v="0"/>
    <d v="2018-06-04T00:00:00"/>
    <d v="2017-02-06T00:00:00"/>
    <n v="0"/>
    <n v="0"/>
    <s v="NC"/>
    <s v="NC"/>
    <s v="NC"/>
    <s v="NC"/>
    <s v="OUI"/>
    <s v="NON"/>
    <s v="NC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Aucune notion de taille sur tout l'ensemble des sejours de la patient depuis son entrÃ©e ds la maladie  en 2013_x000a_durant hospit ablation DVI sur inf PAC, pas de notion NPE"/>
    <s v="NC"/>
    <m/>
    <m/>
    <x v="1"/>
    <x v="1"/>
    <x v="1"/>
  </r>
  <r>
    <n v="41"/>
    <x v="2"/>
    <s v="201612"/>
    <s v="Décembre"/>
    <n v="2016"/>
    <s v="Brondel"/>
    <s v="Louisa"/>
    <n v="84"/>
    <s v="Femme"/>
    <d v="1932-09-18T00:00:00"/>
    <d v="2016-12-05T00:00:00"/>
    <d v="2016-12-27T00:00:00"/>
    <n v="22"/>
    <s v="Hemato"/>
    <s v=""/>
    <s v="LAM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8"/>
    <x v="1"/>
    <s v="NC"/>
    <n v="300"/>
    <n v="0"/>
    <n v="0"/>
    <d v="2017-12-27T00:00:00"/>
    <d v="2016-12-14T00:00:00"/>
    <n v="0"/>
    <n v="3"/>
    <s v="NC"/>
    <s v="NON"/>
    <s v="NON"/>
    <s v="NC"/>
    <s v="OUI"/>
    <s v="NON"/>
    <s v="NON"/>
    <s v="NC"/>
    <s v="NC"/>
    <x v="1"/>
    <s v="Parenteral"/>
    <s v="N7"/>
    <s v="OUI"/>
    <s v="NON"/>
    <s v="NON"/>
    <s v="OUI"/>
    <s v="OUI"/>
    <s v="NC"/>
    <s v="NON"/>
    <s v="NC"/>
    <s v="on"/>
    <s v="NC"/>
    <n v="26"/>
    <s v="NON"/>
    <s v="OUI"/>
    <s v="IV"/>
    <x v="0"/>
    <d v="2016-12-14T00:00:00"/>
    <s v="staph epi"/>
    <s v="olimel intro le 5/12, Staph ep, i"/>
    <m/>
    <m/>
    <s v="OUI"/>
    <m/>
    <m/>
    <m/>
    <m/>
    <m/>
    <s v="NC"/>
    <s v="mise sous olimel =&gt; inf pac_x000a_Mise enplace Picc =&gt; inf PIC_x000a_DC"/>
    <s v="NON"/>
    <d v="2016-12-07T00:00:00"/>
    <x v="0"/>
    <x v="5"/>
    <x v="4"/>
  </r>
  <r>
    <n v="125"/>
    <x v="0"/>
    <s v="201712"/>
    <s v="Décembre"/>
    <n v="2017"/>
    <s v="Brunschwing"/>
    <s v="jean paul"/>
    <n v="67"/>
    <s v="Homme"/>
    <d v="1949-02-07T00:00:00"/>
    <d v="2017-11-14T00:00:00"/>
    <d v="2017-12-09T00:00:00"/>
    <n v="25"/>
    <s v="Onco"/>
    <s v="Prostate"/>
    <s v="prostate"/>
    <n v="175"/>
    <n v="75"/>
    <n v="67"/>
    <s v="NC"/>
    <n v="22"/>
    <s v="renseigné"/>
    <s v="entre 18,5 et 25"/>
    <n v="1"/>
    <s v="entre 1 et 5"/>
    <s v="NC"/>
    <n v="-8"/>
    <n v="11"/>
    <s v="NC"/>
    <s v="gain"/>
    <s v="NC"/>
    <s v="NC"/>
    <s v="non renseigné"/>
    <s v="renseigné"/>
    <s v="renseigné"/>
    <x v="3"/>
    <x v="2"/>
    <s v="NC"/>
    <n v="75"/>
    <s v="NC"/>
    <s v="NC"/>
    <s v="NC"/>
    <s v="NC"/>
    <n v="1"/>
    <n v="2"/>
    <s v="NC"/>
    <s v="NON"/>
    <s v="NC"/>
    <s v="NC"/>
    <s v="OUI"/>
    <s v="NON"/>
    <s v="OUI"/>
    <s v="NC"/>
    <s v="NC"/>
    <x v="1"/>
    <s v="SNA"/>
    <s v="NC"/>
    <s v="NC"/>
    <s v="NC"/>
    <s v="NC"/>
    <s v="NC"/>
    <s v="NC"/>
    <s v="NC"/>
    <s v="NC"/>
    <s v="NC"/>
    <s v="NC"/>
    <s v="NC"/>
    <s v="NC"/>
    <s v="OUI"/>
    <s v="NON"/>
    <s v="PO"/>
    <x v="1"/>
    <s v="NC"/>
    <s v="NC"/>
    <s v="NC"/>
    <m/>
    <m/>
    <m/>
    <m/>
    <m/>
    <m/>
    <m/>
    <m/>
    <s v="paraplegie"/>
    <s v="NC"/>
    <m/>
    <m/>
    <x v="1"/>
    <x v="1"/>
    <x v="1"/>
  </r>
  <r>
    <n v="42"/>
    <x v="2"/>
    <s v="201612"/>
    <s v="Décembre"/>
    <n v="2016"/>
    <s v="Cachin"/>
    <s v="Henri"/>
    <n v="70"/>
    <s v="Homme"/>
    <d v="1946-09-27T00:00:00"/>
    <d v="2016-12-05T00:00:00"/>
    <d v="2016-12-12T00:00:00"/>
    <n v="7"/>
    <s v="Onco"/>
    <s v="Digestif"/>
    <s v="pancreas"/>
    <n v="174"/>
    <n v="57"/>
    <n v="59"/>
    <s v="NC"/>
    <n v="19"/>
    <s v="renseigné"/>
    <s v="entre 18,5 et 25"/>
    <n v="1"/>
    <s v="entre 1 et 5"/>
    <s v="NC"/>
    <n v="2"/>
    <n v="-4"/>
    <s v="NC"/>
    <s v="perte"/>
    <s v="NC"/>
    <s v="NC"/>
    <s v="non renseigné"/>
    <s v="renseigné"/>
    <s v="non renseigné"/>
    <x v="4"/>
    <x v="0"/>
    <s v="NC"/>
    <n v="50"/>
    <n v="0"/>
    <n v="0"/>
    <d v="2017-05-18T00:00:00"/>
    <d v="2016-12-28T00:00:00"/>
    <n v="0"/>
    <n v="0"/>
    <s v="NC"/>
    <s v="NC"/>
    <s v="NC"/>
    <s v="NC"/>
    <s v="NON"/>
    <s v="NON"/>
    <s v="NON"/>
    <s v="NC"/>
    <s v="NC"/>
    <x v="0"/>
    <s v="Parenteral"/>
    <s v="N7"/>
    <s v="OUI"/>
    <s v="NC"/>
    <s v="NC"/>
    <s v="NC"/>
    <s v="NC"/>
    <s v="NC"/>
    <s v="NON"/>
    <s v="NC"/>
    <s v="on"/>
    <d v="2016-09-01T00:00:00"/>
    <n v="0"/>
    <s v="NON"/>
    <s v="OUI"/>
    <s v="IV"/>
    <x v="0"/>
    <d v="2016-12-03T00:00:00"/>
    <s v="staph hominis"/>
    <s v="iolimel/ staph hominis"/>
    <m/>
    <m/>
    <m/>
    <s v="OUI"/>
    <m/>
    <m/>
    <m/>
    <m/>
    <s v="sepsis a staph hominis( hemocs VVP uniquement rien fait sur PAC) =&gt; arret olimel et mise sous perikabiven + ATB_x000a_HEmocs a froid apres 72h ATB=&gt; PAC ras ( vu que 72h ATB) , dc reprise olimel lors depart_x000a__x000a_"/>
    <s v="2jrs olimel et 7 de smofkabiven"/>
    <s v="NON"/>
    <d v="2016-12-03T00:00:00"/>
    <x v="2"/>
    <x v="6"/>
    <x v="1"/>
  </r>
  <r>
    <n v="92"/>
    <x v="3"/>
    <s v="201806"/>
    <s v="Juin"/>
    <n v="2018"/>
    <s v="Camilleri"/>
    <s v="colette"/>
    <n v="69"/>
    <s v="Femme"/>
    <d v="1948-10-04T00:00:00"/>
    <d v="2018-05-30T00:00:00"/>
    <d v="2018-06-04T00:00:00"/>
    <n v="5"/>
    <s v="Onco"/>
    <s v="Urinaire"/>
    <s v="vessie"/>
    <n v="155"/>
    <n v="38"/>
    <n v="49"/>
    <s v="NC"/>
    <n v="20"/>
    <s v="renseigné"/>
    <s v="entre 18,5 et 25"/>
    <n v="1"/>
    <s v="entre 1 et 5"/>
    <s v="NC"/>
    <n v="11"/>
    <n v="-29"/>
    <s v="NC"/>
    <s v="perte"/>
    <s v="NC"/>
    <s v="NC"/>
    <s v="non renseigné"/>
    <s v="renseigné"/>
    <s v="renseigné"/>
    <x v="9"/>
    <x v="0"/>
    <s v="NC"/>
    <n v="9"/>
    <n v="0.88"/>
    <n v="0.82"/>
    <d v="2018-08-03T00:00:00"/>
    <s v="NC"/>
    <n v="0"/>
    <n v="0"/>
    <s v="m1"/>
    <s v="OUI"/>
    <s v="NON"/>
    <s v="NON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d v="2018-01-01T00:00:00"/>
    <s v="NC"/>
    <s v="NON"/>
    <s v="OUI"/>
    <s v="IV"/>
    <x v="1"/>
    <s v="NC"/>
    <s v="NC"/>
    <s v="NC"/>
    <m/>
    <m/>
    <m/>
    <m/>
    <m/>
    <m/>
    <m/>
    <m/>
    <s v="Reprise de pds 9 kg en 6mois"/>
    <s v="NC"/>
    <m/>
    <m/>
    <x v="1"/>
    <x v="1"/>
    <x v="1"/>
  </r>
  <r>
    <n v="31"/>
    <x v="1"/>
    <s v="201706"/>
    <s v="Juin"/>
    <n v="2017"/>
    <s v="Carrera"/>
    <s v="jean paul"/>
    <n v="58"/>
    <s v="Homme"/>
    <d v="1957-10-30T00:00:00"/>
    <d v="2017-06-08T00:00:00"/>
    <d v="2017-06-10T00:00:00"/>
    <n v="2"/>
    <s v="Onco"/>
    <s v="Digestif"/>
    <s v="gastrique"/>
    <n v="170"/>
    <n v="68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6-10T00:00:00"/>
    <d v="2017-06-02T00:00:00"/>
    <n v="0"/>
    <n v="0"/>
    <s v="NC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-10kg en 4 semaine d'apres CR rÃ©a_x000a_entrÃ©e pr PAL/ decouverte kcer estomac av sd paraneo a type CIVD... DC par HemoR ext"/>
    <s v="NC"/>
    <m/>
    <m/>
    <x v="1"/>
    <x v="1"/>
    <x v="1"/>
  </r>
  <r>
    <n v="43"/>
    <x v="2"/>
    <s v="201612"/>
    <s v="Décembre"/>
    <n v="2016"/>
    <s v="Carrere"/>
    <s v="Jacqueline"/>
    <n v="66"/>
    <s v="Femme"/>
    <d v="1950-01-19T00:00:00"/>
    <d v="2016-12-03T00:00:00"/>
    <d v="2016-12-05T00:00:00"/>
    <n v="2"/>
    <s v="Hemato"/>
    <s v=""/>
    <s v="LAM"/>
    <n v="153"/>
    <s v="NC"/>
    <n v="55"/>
    <s v="NC"/>
    <n v="23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0"/>
    <s v="NC"/>
    <n v="0"/>
    <n v="0"/>
    <n v="0"/>
    <d v="2017-07-12T00:00:00"/>
    <d v="2017-04-05T00:00:00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hemocs mal realisées"/>
    <m/>
    <m/>
    <m/>
    <m/>
    <m/>
    <m/>
    <m/>
    <m/>
    <s v="NC"/>
    <s v="NC"/>
    <m/>
    <m/>
    <x v="1"/>
    <x v="1"/>
    <x v="1"/>
  </r>
  <r>
    <n v="93"/>
    <x v="3"/>
    <s v="201806"/>
    <s v="Juin"/>
    <n v="2018"/>
    <s v="ceniccola"/>
    <s v="patricia"/>
    <n v="56"/>
    <s v="Femme"/>
    <d v="1962-05-17T00:00:00"/>
    <d v="2018-06-04T00:00:00"/>
    <d v="2018-06-11T00:00:00"/>
    <n v="7"/>
    <s v="Onco"/>
    <s v="Gynécologique"/>
    <s v="sein"/>
    <n v="165"/>
    <n v="85"/>
    <n v="82"/>
    <s v="NC"/>
    <n v="30"/>
    <s v="renseigné"/>
    <s v="supérieur à 30"/>
    <n v="1"/>
    <s v="entre 1 et 5"/>
    <s v="NC"/>
    <n v="-3"/>
    <n v="4"/>
    <s v="NC"/>
    <s v="gain"/>
    <s v="NC"/>
    <s v="NC"/>
    <s v="non renseigné"/>
    <s v="renseigné"/>
    <s v="renseigné"/>
    <x v="10"/>
    <x v="0"/>
    <s v="NC"/>
    <n v="83"/>
    <s v="NC"/>
    <s v="NC"/>
    <d v="2018-06-11T00:00:00"/>
    <s v="NC"/>
    <n v="0"/>
    <n v="0"/>
    <s v="NC"/>
    <s v="NON"/>
    <s v="NC"/>
    <s v="NC"/>
    <s v="OUI"/>
    <s v="NON"/>
    <s v="NON"/>
    <s v="NC"/>
    <s v="NON"/>
    <x v="0"/>
    <s v="SNA"/>
    <s v="NC"/>
    <s v="NC"/>
    <s v="NC"/>
    <s v="NC"/>
    <s v="NC"/>
    <s v="NC"/>
    <s v="NC"/>
    <s v="NON"/>
    <s v="NC"/>
    <s v="NC"/>
    <d v="2018-04-01T00:00:00"/>
    <s v="NC"/>
    <s v="NON"/>
    <s v="NON"/>
    <s v="SP"/>
    <x v="1"/>
    <s v="NC"/>
    <s v="NC"/>
    <s v="NC"/>
    <m/>
    <m/>
    <m/>
    <m/>
    <m/>
    <m/>
    <m/>
    <m/>
    <s v="NC"/>
    <s v="NC"/>
    <m/>
    <m/>
    <x v="1"/>
    <x v="1"/>
    <x v="1"/>
  </r>
  <r>
    <n v="9"/>
    <x v="1"/>
    <s v="201706"/>
    <s v="Juin"/>
    <n v="2017"/>
    <s v="Champion"/>
    <s v="Rene"/>
    <n v="74"/>
    <s v="Homme"/>
    <d v="1942-02-04T00:00:00"/>
    <d v="2017-06-01T00:00:00"/>
    <d v="2017-06-27T00:00:00"/>
    <n v="26"/>
    <s v="Hemato"/>
    <s v=""/>
    <s v="myelome"/>
    <n v="178"/>
    <s v="NC"/>
    <n v="94"/>
    <n v="100"/>
    <n v="30"/>
    <s v="renseigné"/>
    <s v="supérieur à 30"/>
    <n v="5"/>
    <s v="entre 5 et 10"/>
    <n v="6"/>
    <s v="NC"/>
    <s v="NC"/>
    <s v="perte"/>
    <s v="NC"/>
    <n v="-6"/>
    <n v="6"/>
    <s v="renseigné"/>
    <s v="non renseigné"/>
    <s v="non renseigné"/>
    <x v="4"/>
    <x v="3"/>
    <s v="NC"/>
    <n v="0"/>
    <n v="0"/>
    <n v="0"/>
    <d v="2017-07-03T00:00:00"/>
    <s v="NC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suvi en parralele a gre_x000a_entrÃ©e pr sd hyperalgique , sur coxarthrose avec indic chir_x000a_pas de diet vu"/>
    <s v="NC"/>
    <m/>
    <m/>
    <x v="1"/>
    <x v="1"/>
    <x v="1"/>
  </r>
  <r>
    <n v="10"/>
    <x v="1"/>
    <s v="201706"/>
    <s v="Juin"/>
    <n v="2017"/>
    <s v="Chretien"/>
    <s v="Helene"/>
    <n v="82"/>
    <s v="Femme"/>
    <d v="1933-07-15T00:00:00"/>
    <d v="2017-06-01T00:00:00"/>
    <d v="2017-06-08T00:00:00"/>
    <n v="7"/>
    <s v="Hemato"/>
    <s v=""/>
    <s v="LAL"/>
    <n v="160"/>
    <n v="52"/>
    <n v="52"/>
    <n v="55"/>
    <n v="20"/>
    <s v="renseigné"/>
    <s v="entre 18,5 et 25"/>
    <n v="2"/>
    <s v="entre 1 et 5"/>
    <n v="3"/>
    <n v="0"/>
    <n v="0"/>
    <s v="perte"/>
    <s v="perte"/>
    <n v="-6"/>
    <n v="6"/>
    <s v="renseigné"/>
    <s v="renseigné"/>
    <s v="non renseigné"/>
    <x v="4"/>
    <x v="2"/>
    <s v="NC"/>
    <n v="0"/>
    <n v="0"/>
    <n v="0"/>
    <s v="NC"/>
    <s v="NC"/>
    <n v="0"/>
    <n v="0"/>
    <s v="NC"/>
    <s v="NC"/>
    <s v="NC"/>
    <s v="NC"/>
    <s v="OUI"/>
    <s v="NON"/>
    <s v="NC"/>
    <s v="NC"/>
    <s v="NC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52 kg en avril 2017"/>
    <s v="NC"/>
    <m/>
    <m/>
    <x v="1"/>
    <x v="1"/>
    <x v="1"/>
  </r>
  <r>
    <n v="126"/>
    <x v="0"/>
    <s v="201712"/>
    <s v="Décembre"/>
    <n v="2017"/>
    <s v="Chretien"/>
    <s v="Helene"/>
    <n v="84"/>
    <s v="Femme"/>
    <d v="1933-07-15T00:00:00"/>
    <d v="2017-11-14T00:00:00"/>
    <d v="2017-12-09T00:00:00"/>
    <n v="25"/>
    <s v="Hemato"/>
    <s v=""/>
    <s v="LA"/>
    <n v="163"/>
    <s v="NC"/>
    <n v="45"/>
    <n v="49"/>
    <n v="17"/>
    <s v="renseigné"/>
    <s v="&lt;18,5"/>
    <n v="2"/>
    <s v="entre 1 et 5"/>
    <n v="4"/>
    <s v="NC"/>
    <s v="NC"/>
    <s v="perte"/>
    <s v="NC"/>
    <n v="-9"/>
    <n v="9"/>
    <s v="renseigné"/>
    <s v="non renseigné"/>
    <s v="renseigné"/>
    <x v="1"/>
    <x v="1"/>
    <s v="NC"/>
    <s v="NC"/>
    <s v="NC"/>
    <s v="NC"/>
    <d v="2017-12-09T00:00:00"/>
    <d v="2017-11-29T00:00:00"/>
    <n v="1"/>
    <n v="0"/>
    <s v="m6"/>
    <s v="NC"/>
    <s v="NC"/>
    <s v="DSE43"/>
    <s v="OUI"/>
    <s v="NON"/>
    <s v="OUI"/>
    <s v="NC"/>
    <s v="OUI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0"/>
    <d v="2017-11-15T00:00:00"/>
    <s v="staph epi"/>
    <s v="taph epi… pas d'olimel"/>
    <m/>
    <m/>
    <s v="OUI"/>
    <m/>
    <m/>
    <m/>
    <m/>
    <m/>
    <s v="Pas de crp alors que inf de PAC_x000a_omi ++"/>
    <s v="NC"/>
    <s v="OUI"/>
    <d v="2017-11-15T00:00:00"/>
    <x v="0"/>
    <x v="7"/>
    <x v="5"/>
  </r>
  <r>
    <n v="127"/>
    <x v="0"/>
    <s v="201712"/>
    <s v="Décembre"/>
    <n v="2017"/>
    <s v="colombo"/>
    <s v="aldo"/>
    <n v="66"/>
    <s v="Homme"/>
    <d v="1951-01-09T00:00:00"/>
    <d v="2017-12-03T00:00:00"/>
    <d v="2017-12-13T00:00:00"/>
    <n v="10"/>
    <s v="Onco"/>
    <s v="Cérébral"/>
    <s v="ependymome du cervelet"/>
    <n v="183"/>
    <n v="74"/>
    <n v="64"/>
    <s v="NC"/>
    <n v="19"/>
    <s v="renseigné"/>
    <s v="entre 18,5 et 25"/>
    <n v="1"/>
    <s v="entre 1 et 5"/>
    <s v="NC"/>
    <n v="-10"/>
    <n v="14"/>
    <s v="NC"/>
    <s v="gain"/>
    <s v="NC"/>
    <s v="NC"/>
    <s v="non renseigné"/>
    <s v="renseigné"/>
    <s v="renseigné"/>
    <x v="11"/>
    <x v="0"/>
    <s v="NC"/>
    <n v="12"/>
    <n v="1.21"/>
    <n v="0.87"/>
    <d v="2017-01-08T00:00:00"/>
    <s v="NC"/>
    <n v="1"/>
    <n v="2"/>
    <s v="m1"/>
    <s v="OUI"/>
    <s v="NC"/>
    <s v="NC"/>
    <s v="OUI"/>
    <s v="OUI"/>
    <s v="OUI"/>
    <s v="OUI"/>
    <s v="OUI"/>
    <x v="1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NC"/>
    <s v="NC"/>
    <m/>
    <m/>
    <x v="1"/>
    <x v="1"/>
    <x v="1"/>
  </r>
  <r>
    <n v="128"/>
    <x v="0"/>
    <s v="201712"/>
    <s v="Décembre"/>
    <n v="2017"/>
    <s v="costanzo"/>
    <s v="robert"/>
    <n v="76"/>
    <s v="Homme"/>
    <d v="1941-07-04T00:00:00"/>
    <d v="2017-12-01T00:00:00"/>
    <d v="2017-12-15T00:00:00"/>
    <n v="14"/>
    <s v="Hemato"/>
    <s v=""/>
    <s v="LLC"/>
    <n v="171"/>
    <n v="74"/>
    <n v="63"/>
    <s v="NC"/>
    <n v="22"/>
    <s v="non renseigné"/>
    <s v="NC"/>
    <n v="1"/>
    <s v="entre 1 et 5"/>
    <s v="NC"/>
    <n v="-11"/>
    <n v="15"/>
    <s v="NC"/>
    <s v="gain"/>
    <s v="NC"/>
    <s v="NC"/>
    <s v="non renseigné"/>
    <s v="renseigné"/>
    <s v="renseigné"/>
    <x v="6"/>
    <x v="1"/>
    <s v="NC"/>
    <n v="48"/>
    <s v="NC"/>
    <s v="NC"/>
    <d v="2017-09-24T00:00:00"/>
    <s v="NC"/>
    <n v="0"/>
    <n v="2"/>
    <s v="m6"/>
    <s v="NON"/>
    <s v="NC"/>
    <s v="NC"/>
    <s v="NON"/>
    <s v="NON"/>
    <s v="NON"/>
    <s v="NC"/>
    <s v="OUI"/>
    <x v="1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En RC"/>
    <s v="NC"/>
    <m/>
    <m/>
    <x v="1"/>
    <x v="1"/>
    <x v="1"/>
  </r>
  <r>
    <n v="68"/>
    <x v="2"/>
    <s v="201612"/>
    <s v="Décembre"/>
    <n v="2016"/>
    <s v="Danaila"/>
    <s v="Valuta"/>
    <n v="56"/>
    <s v="Femme"/>
    <d v="1960-11-16T00:00:00"/>
    <d v="2016-12-06T00:00:00"/>
    <d v="2016-12-08T00:00:00"/>
    <n v="1"/>
    <s v="Onco"/>
    <s v="ORL"/>
    <s v="ORL"/>
    <n v="170"/>
    <s v="NC"/>
    <n v="44"/>
    <s v="NC"/>
    <n v="15"/>
    <s v="non renseigné"/>
    <s v="NC"/>
    <n v="1"/>
    <s v="entre 1 et 5"/>
    <s v="NC"/>
    <s v="NC"/>
    <s v="NC"/>
    <s v="NC"/>
    <s v="NC"/>
    <s v="NC"/>
    <s v="NC"/>
    <s v="non renseigné"/>
    <s v="non renseigné"/>
    <s v="non renseigné"/>
    <x v="4"/>
    <x v="1"/>
    <s v="NC"/>
    <n v="0"/>
    <n v="0"/>
    <n v="0"/>
    <d v="2018-08-14T00:00:00"/>
    <d v="2017-01-25T00:00:00"/>
    <n v="0"/>
    <n v="0"/>
    <s v="NC"/>
    <s v="NC"/>
    <s v="NC"/>
    <s v="NC"/>
    <s v="NON"/>
    <s v="NON"/>
    <s v="NON"/>
    <s v="NON"/>
    <s v="NC"/>
    <x v="0"/>
    <s v="SNA"/>
    <s v="NC"/>
    <s v="NC"/>
    <s v="NC"/>
    <s v="NC"/>
    <s v="NC"/>
    <s v="NC"/>
    <s v="NC"/>
    <s v="OUI"/>
    <s v="NC"/>
    <s v="NC"/>
    <s v="NC"/>
    <n v="0"/>
    <s v="NON"/>
    <s v="OUI"/>
    <s v="IV"/>
    <x v="1"/>
    <s v="NC"/>
    <s v="NC"/>
    <s v="NC"/>
    <m/>
    <m/>
    <m/>
    <m/>
    <m/>
    <m/>
    <m/>
    <m/>
    <s v="Hospit pr realisation de sa C1J1"/>
    <s v="NC"/>
    <m/>
    <m/>
    <x v="1"/>
    <x v="1"/>
    <x v="1"/>
  </r>
  <r>
    <n v="129"/>
    <x v="0"/>
    <s v="201712"/>
    <s v="Décembre"/>
    <n v="2017"/>
    <s v="Delprete"/>
    <s v="maria"/>
    <n v="82"/>
    <s v="Femme"/>
    <d v="1935-07-06T00:00:00"/>
    <d v="2017-11-09T00:00:00"/>
    <d v="2017-12-08T00:00:00"/>
    <n v="29"/>
    <s v="Hemato"/>
    <s v=""/>
    <s v="myelome"/>
    <n v="160"/>
    <n v="84"/>
    <n v="73"/>
    <n v="69.400000000000006"/>
    <n v="29"/>
    <s v="renseigné"/>
    <s v="entre 25 et 30"/>
    <n v="13"/>
    <s v="supérieur à 10"/>
    <n v="-3.5999999999999943"/>
    <n v="-11"/>
    <n v="13"/>
    <s v="gain"/>
    <s v="gain"/>
    <n v="5"/>
    <n v="-5"/>
    <s v="renseigné"/>
    <s v="renseigné"/>
    <s v="renseigné"/>
    <x v="1"/>
    <x v="1"/>
    <s v="NC"/>
    <s v="NC"/>
    <s v="NC"/>
    <s v="NC"/>
    <d v="2017-12-08T00:00:00"/>
    <d v="2017-12-01T00:00:00"/>
    <n v="0"/>
    <n v="0"/>
    <s v="m6"/>
    <s v="NC"/>
    <s v="NC"/>
    <s v="DSE43"/>
    <s v="OUI"/>
    <s v="NON"/>
    <s v="NON"/>
    <s v="NC"/>
    <s v="NC"/>
    <x v="0"/>
    <s v="SNA"/>
    <s v="NC"/>
    <s v="NC"/>
    <s v="NC"/>
    <s v="NC"/>
    <s v="NC"/>
    <s v="NC"/>
    <s v="NC"/>
    <s v="OUI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154"/>
    <x v="3"/>
    <s v="201806"/>
    <s v="Juin"/>
    <n v="2018"/>
    <s v="Demongeot"/>
    <s v="Betty"/>
    <n v="68"/>
    <s v="Femme"/>
    <d v="1949-08-21T00:00:00"/>
    <d v="2018-06-06T00:00:00"/>
    <d v="2018-06-08T00:00:00"/>
    <n v="2"/>
    <s v="Onco"/>
    <s v="Digestif"/>
    <s v="pancreas"/>
    <n v="160"/>
    <n v="70"/>
    <n v="66"/>
    <s v="NC"/>
    <n v="26"/>
    <s v="non renseigné"/>
    <s v="NC"/>
    <n v="1"/>
    <s v="entre 1 et 5"/>
    <s v="NC"/>
    <n v="-4"/>
    <n v="6"/>
    <s v="NC"/>
    <s v="gain"/>
    <s v="NC"/>
    <s v="NC"/>
    <s v="non renseigné"/>
    <s v="renseigné"/>
    <s v="renseigné"/>
    <x v="0"/>
    <x v="0"/>
    <s v="NC"/>
    <n v="40"/>
    <s v="NC"/>
    <s v="NC"/>
    <s v="NC"/>
    <s v="NC"/>
    <n v="2"/>
    <n v="0"/>
    <s v="m1"/>
    <s v="NON"/>
    <s v="NC"/>
    <s v="NC"/>
    <s v="NON"/>
    <s v="NON"/>
    <s v="NON"/>
    <s v="NC"/>
    <s v="nsp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113"/>
    <x v="3"/>
    <s v="201806"/>
    <s v="Juin"/>
    <n v="2018"/>
    <s v="Derrien"/>
    <s v="gilbert"/>
    <n v="69"/>
    <s v="Homme"/>
    <d v="1945-08-08T00:00:00"/>
    <d v="2018-06-05T00:00:00"/>
    <d v="2018-06-29T00:00:00"/>
    <n v="24"/>
    <s v="Onco"/>
    <s v="Digestif"/>
    <s v="colon"/>
    <n v="174"/>
    <s v="NC"/>
    <n v="52"/>
    <s v="NC"/>
    <n v="17"/>
    <s v="renseigné"/>
    <s v="&lt;18,5"/>
    <n v="1"/>
    <s v="entre 1 et 5"/>
    <s v="NC"/>
    <s v="NC"/>
    <s v="NC"/>
    <s v="NC"/>
    <s v="NC"/>
    <s v="NC"/>
    <s v="NC"/>
    <s v="non renseigné"/>
    <s v="non renseigné"/>
    <s v="renseigné"/>
    <x v="1"/>
    <x v="2"/>
    <s v="NC"/>
    <n v="80"/>
    <n v="1.02"/>
    <n v="0.85"/>
    <d v="2018-07-07T00:00:00"/>
    <s v="NC"/>
    <n v="1"/>
    <n v="2"/>
    <s v="NC"/>
    <s v="OUI"/>
    <s v="NON"/>
    <s v="NC"/>
    <s v="OUI"/>
    <s v="OUI"/>
    <s v="OUI"/>
    <s v="NC"/>
    <s v="NON"/>
    <x v="1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denutrition non evaluable car pds declaratif, du fait tetraplegie "/>
    <s v="NC"/>
    <m/>
    <m/>
    <x v="1"/>
    <x v="1"/>
    <x v="1"/>
  </r>
  <r>
    <n v="28"/>
    <x v="1"/>
    <s v="201706"/>
    <s v="Juin"/>
    <n v="2017"/>
    <s v="Desnouveaux "/>
    <s v="Gilles"/>
    <n v="62"/>
    <s v="Homme"/>
    <d v="1954-01-10T00:00:00"/>
    <d v="2017-06-07T00:00:00"/>
    <d v="2017-06-08T00:00:00"/>
    <n v="1"/>
    <s v="Onco"/>
    <s v="Digestif"/>
    <s v="gastrique"/>
    <n v="175"/>
    <n v="50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6-08T00:00:00"/>
    <d v="2017-05-16T00:00:00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dc par hemoR ext massive_x000a_50kg en mai 2017_x000a_albu a 16 debut Juin_x000a_jamais vu diet de tte sa PEC"/>
    <s v="NC"/>
    <m/>
    <m/>
    <x v="1"/>
    <x v="1"/>
    <x v="1"/>
  </r>
  <r>
    <n v="116"/>
    <x v="3"/>
    <s v="201806"/>
    <s v="Juin"/>
    <n v="2018"/>
    <s v="DHO"/>
    <s v="lucette"/>
    <n v="73"/>
    <s v="Femme"/>
    <d v="1945-01-17T00:00:00"/>
    <d v="2018-06-07T00:00:00"/>
    <d v="2018-07-03T00:00:00"/>
    <n v="26"/>
    <s v="Onco"/>
    <s v="Digestif"/>
    <s v="CHC"/>
    <n v="151"/>
    <n v="86"/>
    <n v="74"/>
    <n v="80"/>
    <n v="32"/>
    <s v="renseigné"/>
    <s v="supérieur à 30"/>
    <n v="3"/>
    <s v="entre 1 et 5"/>
    <n v="6"/>
    <n v="-12"/>
    <n v="14"/>
    <s v="perte"/>
    <s v="gain"/>
    <n v="-8"/>
    <n v="8"/>
    <s v="renseigné"/>
    <s v="renseigné"/>
    <s v="renseigné"/>
    <x v="12"/>
    <x v="1"/>
    <s v="NC"/>
    <n v="40"/>
    <s v="NC"/>
    <s v="NC"/>
    <d v="2018-07-12T00:00:00"/>
    <s v="NC"/>
    <n v="0"/>
    <n v="0"/>
    <s v="m1"/>
    <s v="NON"/>
    <s v="NC"/>
    <s v="DSE43"/>
    <s v="OUI"/>
    <s v="OUI"/>
    <s v="NON"/>
    <s v="NC"/>
    <s v="NC"/>
    <x v="0"/>
    <s v="SNA"/>
    <s v="NC"/>
    <s v="NC"/>
    <s v="NC"/>
    <s v="NC"/>
    <s v="NC"/>
    <s v="NC"/>
    <s v="NC"/>
    <s v="OUI"/>
    <s v="NC"/>
    <s v="NC"/>
    <d v="2017-11-01T00:00:00"/>
    <s v="NC"/>
    <s v="NON"/>
    <s v="NON"/>
    <s v="SP"/>
    <x v="1"/>
    <s v="NC"/>
    <s v="NC"/>
    <s v="NC"/>
    <m/>
    <m/>
    <m/>
    <m/>
    <m/>
    <m/>
    <m/>
    <m/>
    <s v="sd oedemato ascitique"/>
    <s v="NC"/>
    <m/>
    <m/>
    <x v="1"/>
    <x v="1"/>
    <x v="1"/>
  </r>
  <r>
    <n v="130"/>
    <x v="0"/>
    <s v="201712"/>
    <s v="Décembre"/>
    <n v="2017"/>
    <s v="Enard"/>
    <s v="eric"/>
    <n v="58"/>
    <s v="Homme"/>
    <d v="1959-06-28T00:00:00"/>
    <d v="2017-10-27T00:00:00"/>
    <d v="2017-12-11T00:00:00"/>
    <n v="45"/>
    <s v="Onco"/>
    <s v="Prostate"/>
    <s v="prostate"/>
    <n v="184"/>
    <n v="77"/>
    <n v="69"/>
    <n v="66"/>
    <n v="20"/>
    <s v="renseigné"/>
    <s v="entre 18,5 et 25"/>
    <n v="7"/>
    <s v="entre 5 et 10"/>
    <n v="-3"/>
    <n v="-8"/>
    <n v="10"/>
    <s v="gain"/>
    <s v="gain"/>
    <n v="4"/>
    <n v="-4"/>
    <s v="renseigné"/>
    <s v="renseigné"/>
    <s v="renseigné"/>
    <x v="12"/>
    <x v="2"/>
    <s v="NC"/>
    <n v="20"/>
    <s v="NC"/>
    <s v="NC"/>
    <d v="2017-12-20T00:00:00"/>
    <d v="2017-12-11T00:00:00"/>
    <n v="0"/>
    <n v="0"/>
    <s v="m6"/>
    <s v="NC"/>
    <s v="NC"/>
    <s v="DME44.1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SP"/>
    <m/>
    <m/>
    <x v="1"/>
    <x v="1"/>
    <x v="1"/>
  </r>
  <r>
    <n v="131"/>
    <x v="0"/>
    <s v="201712"/>
    <s v="Décembre"/>
    <n v="2017"/>
    <s v="Eymin"/>
    <s v="jeanine"/>
    <n v="67"/>
    <s v="Femme"/>
    <d v="1950-01-29T00:00:00"/>
    <d v="2017-11-27T00:00:00"/>
    <d v="2017-12-20T00:00:00"/>
    <n v="23"/>
    <s v="Onco"/>
    <s v="ORL"/>
    <s v="ORL"/>
    <n v="162"/>
    <n v="55"/>
    <n v="53"/>
    <n v="57"/>
    <n v="20"/>
    <s v="renseigné"/>
    <s v="entre 18,5 et 25"/>
    <n v="3"/>
    <s v="entre 1 et 5"/>
    <n v="4"/>
    <n v="-2"/>
    <n v="4"/>
    <s v="perte"/>
    <s v="gain"/>
    <n v="-8"/>
    <n v="8"/>
    <s v="renseigné"/>
    <s v="renseigné"/>
    <s v="renseigné"/>
    <x v="2"/>
    <x v="2"/>
    <s v="NC"/>
    <n v="54"/>
    <s v="NC"/>
    <s v="NC"/>
    <d v="2018-04-04T00:00:00"/>
    <s v="NC"/>
    <n v="0"/>
    <n v="0"/>
    <s v="m1"/>
    <s v="NON"/>
    <s v="NC"/>
    <s v="NC"/>
    <s v="NON"/>
    <s v="OUI"/>
    <s v="NON"/>
    <s v="NC"/>
    <s v="NC"/>
    <x v="0"/>
    <s v="enterale"/>
    <s v="GPE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GPE fresubin 2 kcal_x000a_Pas de CNO"/>
    <m/>
    <m/>
    <x v="1"/>
    <x v="1"/>
    <x v="1"/>
  </r>
  <r>
    <n v="94"/>
    <x v="3"/>
    <s v="201806"/>
    <s v="Juin"/>
    <n v="2018"/>
    <s v="Faragoni"/>
    <s v="jean"/>
    <n v="84"/>
    <s v="Homme"/>
    <d v="1934-04-30T00:00:00"/>
    <d v="2018-05-31T00:00:00"/>
    <d v="2018-06-07T00:00:00"/>
    <n v="7"/>
    <s v="Onco"/>
    <s v="Urinaire"/>
    <s v="vessie"/>
    <n v="176"/>
    <n v="97"/>
    <n v="78"/>
    <n v="81"/>
    <n v="25"/>
    <s v="renseigné"/>
    <s v="entre 25 et 30"/>
    <n v="1"/>
    <s v="entre 1 et 5"/>
    <n v="3"/>
    <n v="-19"/>
    <n v="20"/>
    <s v="perte"/>
    <s v="gain"/>
    <n v="-4"/>
    <n v="4"/>
    <s v="renseigné"/>
    <s v="renseigné"/>
    <s v="non renseigné"/>
    <x v="4"/>
    <x v="3"/>
    <s v="NC"/>
    <s v="NC"/>
    <s v="NC"/>
    <s v="NC"/>
    <d v="2018-08-02T00:00:00"/>
    <s v="NC"/>
    <n v="1"/>
    <n v="2"/>
    <s v="m6"/>
    <s v="NC"/>
    <s v="NC"/>
    <s v="NC"/>
    <s v="NON"/>
    <s v="NON"/>
    <s v="NON"/>
    <s v="NC"/>
    <s v="NON"/>
    <x v="1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x v="1"/>
    <s v="NC"/>
    <s v="NC"/>
    <s v="NC"/>
    <m/>
    <m/>
    <m/>
    <m/>
    <m/>
    <m/>
    <m/>
    <m/>
    <s v="NC"/>
    <s v="En SP"/>
    <m/>
    <m/>
    <x v="1"/>
    <x v="1"/>
    <x v="1"/>
  </r>
  <r>
    <n v="132"/>
    <x v="0"/>
    <s v="201712"/>
    <s v="Décembre"/>
    <n v="2017"/>
    <s v="Fautrier"/>
    <s v="Patrice"/>
    <n v="71"/>
    <s v="Homme"/>
    <d v="1946-03-29T00:00:00"/>
    <d v="2017-11-13T00:00:00"/>
    <d v="2017-12-14T00:00:00"/>
    <n v="31"/>
    <s v="Onco"/>
    <s v="ORL"/>
    <s v="ORL"/>
    <n v="174"/>
    <s v="NC"/>
    <n v="72"/>
    <n v="70"/>
    <n v="24"/>
    <s v="renseigné"/>
    <s v="entre 18,5 et 25"/>
    <n v="3"/>
    <s v="entre 1 et 5"/>
    <n v="-2"/>
    <s v="NC"/>
    <s v="NC"/>
    <s v="gain"/>
    <s v="NC"/>
    <n v="3"/>
    <n v="-3"/>
    <s v="renseigné"/>
    <s v="non renseigné"/>
    <s v="renseigné"/>
    <x v="13"/>
    <x v="1"/>
    <s v="NC"/>
    <s v="NC"/>
    <s v="NC"/>
    <s v="NC"/>
    <d v="2018-06-26T00:00:00"/>
    <d v="2018-05-30T00:00:00"/>
    <n v="0"/>
    <n v="0"/>
    <s v="NC"/>
    <s v="NON"/>
    <s v="NC"/>
    <s v="DSE43"/>
    <s v="OUI"/>
    <s v="OUI"/>
    <s v="OUI"/>
    <s v="NC"/>
    <s v="OUI"/>
    <x v="1"/>
    <s v="Parenteral"/>
    <s v="NC"/>
    <s v="OUI"/>
    <s v="NON"/>
    <s v="NC"/>
    <s v="NC"/>
    <s v="NC"/>
    <s v="NC"/>
    <s v="OUI"/>
    <s v="NC"/>
    <s v="on"/>
    <s v="NC"/>
    <s v="NC"/>
    <s v="NON"/>
    <s v="OUI"/>
    <s v="IV"/>
    <x v="0"/>
    <d v="2017-11-21T00:00:00"/>
    <s v="staph epi"/>
    <s v="juste avant hospit , avait olimel"/>
    <m/>
    <m/>
    <s v="OUI"/>
    <m/>
    <m/>
    <m/>
    <m/>
    <m/>
    <s v="pas de pds de ref_x000a_jamais vu de diet av cette hospit"/>
    <s v="pas adapt doses, mais carrement 2 perikabiven/jr"/>
    <s v="NON"/>
    <d v="2017-11-15T00:00:00"/>
    <x v="0"/>
    <x v="8"/>
    <x v="6"/>
  </r>
  <r>
    <n v="146"/>
    <x v="0"/>
    <s v="201712"/>
    <s v="Décembre"/>
    <n v="2017"/>
    <s v="Fecy"/>
    <s v="frederic"/>
    <n v="54"/>
    <s v="Homme"/>
    <d v="1963-08-07T00:00:00"/>
    <d v="2017-12-06T00:00:00"/>
    <d v="2017-12-21T00:00:00"/>
    <n v="15"/>
    <s v="Onco"/>
    <s v="Digestif"/>
    <s v="colon"/>
    <n v="183"/>
    <n v="61"/>
    <n v="51"/>
    <n v="49"/>
    <n v="15"/>
    <s v="renseigné"/>
    <s v="&lt;18,5"/>
    <n v="2"/>
    <s v="entre 1 et 5"/>
    <n v="-2"/>
    <n v="-10"/>
    <n v="16"/>
    <s v="gain"/>
    <s v="gain"/>
    <n v="4"/>
    <n v="-4"/>
    <s v="renseigné"/>
    <s v="renseigné"/>
    <s v="non renseigné"/>
    <x v="4"/>
    <x v="1"/>
    <s v="NC"/>
    <s v="NC"/>
    <s v="NC"/>
    <s v="NC"/>
    <d v="2018-03-03T00:00:00"/>
    <d v="2018-02-27T00:00:00"/>
    <n v="3"/>
    <n v="2"/>
    <s v="m1"/>
    <s v="NC"/>
    <s v="NC"/>
    <s v="DSE43"/>
    <s v="OUI"/>
    <s v="NON"/>
    <s v="OUI"/>
    <s v="OUI"/>
    <s v="OUI"/>
    <x v="1"/>
    <s v="Parenteral"/>
    <s v="N7"/>
    <s v="NC"/>
    <s v="NON"/>
    <s v="NON"/>
    <s v="NC"/>
    <s v="NC"/>
    <s v="NC"/>
    <s v="NC"/>
    <s v="NC"/>
    <s v="on"/>
    <s v="NC"/>
    <s v="NC"/>
    <s v="NON"/>
    <s v="OUI"/>
    <s v="IV"/>
    <x v="1"/>
    <s v="NC"/>
    <s v="NC"/>
    <s v="NC"/>
    <m/>
    <m/>
    <m/>
    <m/>
    <m/>
    <m/>
    <m/>
    <m/>
    <s v="NC"/>
    <s v="car occlusion dig"/>
    <m/>
    <m/>
    <x v="1"/>
    <x v="1"/>
    <x v="1"/>
  </r>
  <r>
    <n v="69"/>
    <x v="2"/>
    <s v="201612"/>
    <s v="Décembre"/>
    <n v="2016"/>
    <s v="Ferrero"/>
    <s v="Bernard"/>
    <n v="62"/>
    <s v="Homme"/>
    <d v="1954-09-07T00:00:00"/>
    <d v="2017-12-07T00:00:00"/>
    <d v="2017-12-15T00:00:00"/>
    <n v="8"/>
    <s v="Onco"/>
    <s v="Digestif"/>
    <s v="CHC"/>
    <n v="170"/>
    <n v="65"/>
    <n v="70"/>
    <n v="72"/>
    <n v="24"/>
    <s v="renseigné"/>
    <s v="entre 18,5 et 25"/>
    <n v="2"/>
    <s v="entre 1 et 5"/>
    <n v="2"/>
    <n v="5"/>
    <n v="-8"/>
    <s v="perte"/>
    <s v="perte"/>
    <n v="-3"/>
    <n v="3"/>
    <s v="renseigné"/>
    <s v="renseigné"/>
    <s v="renseigné"/>
    <x v="14"/>
    <x v="1"/>
    <s v="NC"/>
    <n v="0"/>
    <n v="0"/>
    <n v="0"/>
    <d v="2017-01-01T00:00:00"/>
    <s v="NC"/>
    <n v="0"/>
    <n v="3"/>
    <s v="NC"/>
    <s v="NC"/>
    <s v="NC"/>
    <s v="NC"/>
    <s v="OUI"/>
    <s v="NON"/>
    <s v="NON"/>
    <s v="NC"/>
    <s v="NC"/>
    <x v="1"/>
    <s v="Parenteral"/>
    <s v="N7"/>
    <s v="OUI"/>
    <s v="NC"/>
    <s v="NC"/>
    <s v="NC"/>
    <s v="NC"/>
    <s v="NC"/>
    <s v="NC"/>
    <s v="NC"/>
    <s v="NC"/>
    <d v="2016-11-01T00:00:00"/>
    <n v="0"/>
    <s v="OUI"/>
    <s v="NON"/>
    <s v="PO"/>
    <x v="0"/>
    <d v="2016-12-16T00:00:00"/>
    <s v="staph epi"/>
    <s v="olimel/staph epi"/>
    <m/>
    <m/>
    <s v="OUI"/>
    <m/>
    <m/>
    <m/>
    <m/>
    <m/>
    <s v="notion inf PAC/NPE a staph epi"/>
    <s v="OMI _x000a_Bdle dose cernevit/nutryelt_x000a_perikabiven 4jrs_x000a_olimel 2 jrs , plus hydrat pa glucidion"/>
    <s v="NON"/>
    <m/>
    <x v="2"/>
    <x v="1"/>
    <x v="1"/>
  </r>
  <r>
    <n v="121"/>
    <x v="3"/>
    <s v="201806"/>
    <s v="Juin"/>
    <n v="2018"/>
    <s v="Fourmillier"/>
    <s v="Josette"/>
    <n v="66"/>
    <s v="Femme"/>
    <d v="1950-09-06T00:00:00"/>
    <d v="2018-06-06T00:00:00"/>
    <d v="2018-06-13T00:00:00"/>
    <n v="7"/>
    <s v="Onco"/>
    <s v="Gynécologique"/>
    <s v="ovaire"/>
    <n v="162"/>
    <n v="70"/>
    <n v="69"/>
    <s v="NC"/>
    <n v="26"/>
    <s v="non renseigné"/>
    <s v="NC"/>
    <n v="1"/>
    <s v="entre 1 et 5"/>
    <s v="NC"/>
    <n v="-1"/>
    <n v="1"/>
    <s v="NC"/>
    <s v="gain"/>
    <s v="NC"/>
    <s v="NC"/>
    <s v="non renseigné"/>
    <s v="renseigné"/>
    <s v="renseigné"/>
    <x v="15"/>
    <x v="2"/>
    <s v="NC"/>
    <n v="83"/>
    <s v="NC"/>
    <s v="NC"/>
    <s v="NC"/>
    <s v="NC"/>
    <n v="0"/>
    <n v="0"/>
    <s v="NC"/>
    <s v="NON"/>
    <s v="NC"/>
    <s v="NC"/>
    <s v="NC"/>
    <s v="OUI"/>
    <s v="NON"/>
    <s v="NC"/>
    <s v="NON"/>
    <x v="0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  <m/>
    <m/>
    <m/>
    <m/>
    <m/>
    <m/>
    <m/>
    <m/>
    <s v="NC"/>
    <s v="n'aime pas les CNO"/>
    <m/>
    <m/>
    <x v="1"/>
    <x v="1"/>
    <x v="1"/>
  </r>
  <r>
    <n v="147"/>
    <x v="0"/>
    <s v="201712"/>
    <s v="Décembre"/>
    <n v="2017"/>
    <s v="Francheschini "/>
    <s v="germaine"/>
    <n v="74"/>
    <s v="Femme"/>
    <d v="1943-05-07T00:00:00"/>
    <d v="2017-12-06T00:00:00"/>
    <d v="2017-12-21T00:00:00"/>
    <n v="15"/>
    <s v="Onco"/>
    <s v="Gynécologique"/>
    <s v="sein"/>
    <n v="160"/>
    <n v="44"/>
    <n v="40"/>
    <n v="42"/>
    <n v="16"/>
    <s v="renseigné"/>
    <s v="&lt;18,5"/>
    <n v="2"/>
    <s v="entre 1 et 5"/>
    <n v="2"/>
    <n v="-4"/>
    <n v="9"/>
    <s v="perte"/>
    <s v="gain"/>
    <n v="-5"/>
    <n v="5"/>
    <s v="renseigné"/>
    <s v="renseigné"/>
    <s v="non renseigné"/>
    <x v="4"/>
    <x v="1"/>
    <s v="NC"/>
    <s v="NC"/>
    <s v="NC"/>
    <s v="NC"/>
    <d v="2018-08-20T00:00:00"/>
    <d v="2018-04-18T00:00:00"/>
    <n v="1"/>
    <n v="2"/>
    <s v="m7"/>
    <s v="NON"/>
    <s v="NC"/>
    <s v="NC"/>
    <s v="OUI"/>
    <s v="OUI"/>
    <s v="OUI"/>
    <s v="OUI"/>
    <s v="NC"/>
    <x v="1"/>
    <s v="Parenteral"/>
    <s v="N7"/>
    <s v="NC"/>
    <s v="NC"/>
    <s v="NC"/>
    <s v="NC"/>
    <s v="NC"/>
    <s v="NC"/>
    <s v="NON"/>
    <s v="NC"/>
    <s v="NC"/>
    <s v="NC"/>
    <s v="NC"/>
    <s v="NON"/>
    <s v="OUI"/>
    <s v="IV"/>
    <x v="0"/>
    <d v="2017-12-04T00:00:00"/>
    <s v="klebsielle"/>
    <s v="olimel/ klebsielle avait NP ala maison"/>
    <m/>
    <m/>
    <m/>
    <m/>
    <m/>
    <s v="OUI"/>
    <m/>
    <m/>
    <s v="NC"/>
    <s v="NSP"/>
    <s v="NON"/>
    <d v="2017-12-04T00:00:00"/>
    <x v="0"/>
    <x v="9"/>
    <x v="7"/>
  </r>
  <r>
    <n v="11"/>
    <x v="1"/>
    <s v="201706"/>
    <s v="Juin"/>
    <n v="2017"/>
    <s v="Gachelin"/>
    <s v="Nicole"/>
    <n v="81"/>
    <s v="Femme"/>
    <d v="1935-03-03T00:00:00"/>
    <d v="2017-05-30T00:00:00"/>
    <d v="2017-06-09T00:00:00"/>
    <n v="10"/>
    <s v="Onco"/>
    <s v="Digestif"/>
    <s v="pancreas"/>
    <s v="NC"/>
    <s v="NC"/>
    <s v="NC"/>
    <s v="NC"/>
    <s v="NC"/>
    <s v="non renseigné"/>
    <s v="NC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7-05T00:00:00"/>
    <d v="2017-06-12T00:00:00"/>
    <n v="0"/>
    <n v="0"/>
    <s v="NC"/>
    <s v="NC"/>
    <s v="NC"/>
    <s v="NC"/>
    <s v="NC"/>
    <s v="NON"/>
    <s v="NC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-5kg en 1 mois d'apres CR urgences_x000a_Kcer pancreas, jamais vu de diet depuis son entrÃ©e ds la maladie"/>
    <s v="NC"/>
    <m/>
    <m/>
    <x v="1"/>
    <x v="1"/>
    <x v="1"/>
  </r>
  <r>
    <n v="95"/>
    <x v="3"/>
    <s v="201806"/>
    <s v="Juin"/>
    <n v="2018"/>
    <s v="Gaignier"/>
    <s v="Jean marc"/>
    <n v="66"/>
    <s v="Homme"/>
    <d v="1951-10-29T00:00:00"/>
    <d v="2018-05-24T00:00:00"/>
    <d v="2018-06-13T00:00:00"/>
    <n v="20"/>
    <s v="Onco"/>
    <s v="ORL"/>
    <s v="ORL"/>
    <n v="181"/>
    <n v="97"/>
    <n v="86"/>
    <n v="89"/>
    <n v="26"/>
    <s v="renseigné"/>
    <s v="entre 25 et 30"/>
    <n v="2"/>
    <s v="entre 1 et 5"/>
    <n v="3"/>
    <n v="-11"/>
    <n v="11"/>
    <s v="perte"/>
    <s v="gain"/>
    <n v="-3"/>
    <n v="3"/>
    <s v="renseigné"/>
    <s v="renseigné"/>
    <s v="renseigné"/>
    <x v="6"/>
    <x v="2"/>
    <s v="NC"/>
    <n v="11"/>
    <n v="0.87"/>
    <n v="0.65"/>
    <d v="2018-06-23T00:00:00"/>
    <d v="2018-05-26T00:00:00"/>
    <n v="2"/>
    <n v="2"/>
    <s v="m6"/>
    <s v="OUI"/>
    <s v="OUI"/>
    <s v="DME44.1"/>
    <s v="OUI"/>
    <s v="OUI"/>
    <s v="OUI"/>
    <s v="OUI"/>
    <s v="OUI"/>
    <x v="1"/>
    <s v="enterale"/>
    <s v="sng"/>
    <s v="NC"/>
    <s v="NC"/>
    <s v="NON"/>
    <s v="NC"/>
    <s v="NC"/>
    <s v="NC"/>
    <s v="NON"/>
    <s v="NC"/>
    <s v="NC"/>
    <d v="2018-03-01T00:00:00"/>
    <s v="NC"/>
    <s v="NON"/>
    <s v="OUI"/>
    <s v="IV"/>
    <x v="1"/>
    <s v="NC"/>
    <s v="NC"/>
    <s v="NC"/>
    <m/>
    <m/>
    <m/>
    <m/>
    <m/>
    <m/>
    <m/>
    <m/>
    <s v="Pds stable, mais prise + 3kg durant hospit_x000a_a vu Dr.Millin_x000a__x000a_Pas de SRI_x000a_"/>
    <s v="SNG puis GPE"/>
    <m/>
    <m/>
    <x v="1"/>
    <x v="1"/>
    <x v="1"/>
  </r>
  <r>
    <n v="45"/>
    <x v="2"/>
    <s v="201612"/>
    <s v="Décembre"/>
    <n v="2016"/>
    <s v="Giannasi"/>
    <s v="Celine"/>
    <n v="45"/>
    <s v="Femme"/>
    <d v="1971-04-15T00:00:00"/>
    <d v="2016-11-30T00:00:00"/>
    <d v="2016-12-05T00:00:00"/>
    <n v="5"/>
    <s v="Onco"/>
    <s v="Gynécologique"/>
    <s v="sein"/>
    <n v="159"/>
    <n v="56"/>
    <n v="55"/>
    <n v="54"/>
    <n v="22"/>
    <s v="renseigné"/>
    <s v="entre 18,5 et 25"/>
    <n v="2"/>
    <s v="entre 1 et 5"/>
    <n v="-1"/>
    <n v="-1"/>
    <n v="2"/>
    <s v="gain"/>
    <s v="gain"/>
    <n v="2"/>
    <n v="-2"/>
    <s v="renseigné"/>
    <s v="renseigné"/>
    <s v="non renseigné"/>
    <x v="4"/>
    <x v="0"/>
    <s v="NC"/>
    <n v="0"/>
    <n v="0"/>
    <n v="0"/>
    <d v="2017-03-24T00:00:00"/>
    <d v="2017-03-03T00:00:00"/>
    <n v="0"/>
    <n v="0"/>
    <s v="NC"/>
    <s v="NC"/>
    <s v="NC"/>
    <s v="NC"/>
    <s v="OUI"/>
    <s v="OUI"/>
    <s v="NON"/>
    <s v="NC"/>
    <s v="NC"/>
    <x v="0"/>
    <s v="Parenteral"/>
    <s v="NC"/>
    <s v="NC"/>
    <s v="NC"/>
    <s v="NC"/>
    <s v="NC"/>
    <s v="NC"/>
    <s v="NC"/>
    <s v="NON"/>
    <s v="NC"/>
    <s v="NC"/>
    <d v="2016-10-01T00:00:00"/>
    <n v="0"/>
    <s v="NON"/>
    <s v="OUI"/>
    <s v="IV"/>
    <x v="1"/>
    <s v="NC"/>
    <m/>
    <s v="inf en mars 2017 a staph epi/ NP deces dans les suites"/>
    <m/>
    <m/>
    <m/>
    <m/>
    <m/>
    <m/>
    <m/>
    <m/>
    <s v="NC"/>
    <s v="NC"/>
    <m/>
    <m/>
    <x v="1"/>
    <x v="1"/>
    <x v="1"/>
  </r>
  <r>
    <n v="117"/>
    <x v="3"/>
    <s v="201806"/>
    <s v="Juin"/>
    <n v="2018"/>
    <s v="Gomez"/>
    <s v="helene"/>
    <n v="53"/>
    <s v="Femme"/>
    <d v="1965-04-14T00:00:00"/>
    <d v="2018-06-07T00:00:00"/>
    <d v="2018-06-09T00:00:00"/>
    <n v="2"/>
    <s v="Hemato"/>
    <s v=""/>
    <s v="lymphome"/>
    <n v="166"/>
    <n v="72"/>
    <n v="70"/>
    <s v="NC"/>
    <n v="25"/>
    <s v="renseigné"/>
    <s v="entre 25 et 30"/>
    <n v="1"/>
    <s v="entre 1 et 5"/>
    <s v="NC"/>
    <n v="-2"/>
    <n v="3"/>
    <s v="NC"/>
    <s v="gain"/>
    <s v="NC"/>
    <s v="NC"/>
    <s v="non renseigné"/>
    <s v="renseigné"/>
    <s v="renseigné"/>
    <x v="16"/>
    <x v="0"/>
    <s v="NC"/>
    <n v="3"/>
    <s v="NC"/>
    <s v="NC"/>
    <d v="2018-09-19T00:00:00"/>
    <s v="NC"/>
    <n v="0"/>
    <n v="0"/>
    <s v="NC"/>
    <s v="NON"/>
    <s v="NC"/>
    <s v="NC"/>
    <s v="NON"/>
    <s v="OUI"/>
    <s v="OUI"/>
    <s v="NC"/>
    <s v="NON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46"/>
    <x v="2"/>
    <s v="201612"/>
    <s v="Décembre"/>
    <n v="2016"/>
    <s v="Goulas"/>
    <s v="Ginette"/>
    <n v="71"/>
    <s v="Femme"/>
    <d v="1945-10-09T00:00:00"/>
    <d v="2016-11-14T00:00:00"/>
    <d v="2017-01-04T00:00:00"/>
    <n v="51"/>
    <s v="Onco"/>
    <s v="Gynécologique"/>
    <s v="ovaire"/>
    <n v="166"/>
    <n v="78"/>
    <n v="70"/>
    <s v="NC"/>
    <n v="25"/>
    <s v="renseigné"/>
    <s v="entre 25 et 30"/>
    <n v="1"/>
    <s v="entre 1 et 5"/>
    <s v="NC"/>
    <n v="-8"/>
    <n v="10"/>
    <s v="NC"/>
    <s v="gain"/>
    <s v="NC"/>
    <s v="NC"/>
    <s v="non renseigné"/>
    <s v="renseigné"/>
    <s v="non renseigné"/>
    <x v="4"/>
    <x v="3"/>
    <s v="NC"/>
    <n v="0"/>
    <n v="0"/>
    <n v="0"/>
    <d v="2017-01-04T00:00:00"/>
    <d v="2016-12-21T00:00:00"/>
    <n v="0"/>
    <n v="0"/>
    <s v="NC"/>
    <s v="NC"/>
    <s v="NC"/>
    <s v="NC"/>
    <s v="OUI"/>
    <s v="NON"/>
    <s v="NON"/>
    <s v="NC"/>
    <s v="NC"/>
    <x v="0"/>
    <s v="Parenteral"/>
    <s v="N7"/>
    <s v="NC"/>
    <s v="NC"/>
    <s v="NC"/>
    <s v="NC"/>
    <s v="NC"/>
    <s v="NC"/>
    <s v="NON"/>
    <s v="NC"/>
    <s v="NC"/>
    <d v="2016-08-01T00:00:00"/>
    <n v="0"/>
    <s v="NON"/>
    <s v="OUI"/>
    <s v="IV"/>
    <x v="0"/>
    <d v="2017-01-03T00:00:00"/>
    <s v="stpah epi/E.Coli"/>
    <s v="sous olimel juste avant hospit , staph epi + e.coli"/>
    <m/>
    <s v="OUI"/>
    <s v="OUI"/>
    <m/>
    <m/>
    <m/>
    <m/>
    <m/>
    <s v="50 jrs d'olimel sans vitamines, qui ont ete mis av l'hydrat_x000a_DC par inf de PAC_x000a_Tableau anasarque pdt hospit"/>
    <s v="NC"/>
    <s v="NON"/>
    <d v="2017-01-03T00:00:00"/>
    <x v="0"/>
    <x v="10"/>
    <x v="8"/>
  </r>
  <r>
    <n v="32"/>
    <x v="1"/>
    <s v="201706"/>
    <s v="Juin"/>
    <n v="2017"/>
    <s v="Gracia"/>
    <s v="Danielle"/>
    <n v="76"/>
    <s v="Femme"/>
    <d v="1939-07-12T00:00:00"/>
    <d v="2017-06-08T00:00:00"/>
    <d v="2017-06-13T00:00:00"/>
    <n v="5"/>
    <s v="Onco"/>
    <s v="Digestif"/>
    <s v="pancreas"/>
    <n v="165"/>
    <n v="50"/>
    <n v="43"/>
    <s v="NC"/>
    <n v="16"/>
    <s v="renseigné"/>
    <s v="&lt;18,5"/>
    <n v="1"/>
    <s v="entre 1 et 5"/>
    <s v="NC"/>
    <n v="-7"/>
    <n v="14"/>
    <s v="NC"/>
    <s v="gain"/>
    <s v="NC"/>
    <s v="NC"/>
    <s v="non renseigné"/>
    <s v="renseigné"/>
    <s v="non renseigné"/>
    <x v="4"/>
    <x v="1"/>
    <s v="NC"/>
    <n v="0"/>
    <n v="0"/>
    <n v="0"/>
    <d v="2018-03-08T00:00:00"/>
    <d v="2018-03-08T00:00:00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50 en dec 2016"/>
    <s v="NC"/>
    <m/>
    <m/>
    <x v="1"/>
    <x v="1"/>
    <x v="1"/>
  </r>
  <r>
    <n v="70"/>
    <x v="2"/>
    <s v="201612"/>
    <s v="Décembre"/>
    <n v="2016"/>
    <s v="Gracia"/>
    <s v="Danielle"/>
    <n v="77"/>
    <s v="Femme"/>
    <d v="1939-07-12T00:00:00"/>
    <d v="2016-12-07T00:00:00"/>
    <d v="2016-12-13T00:00:00"/>
    <n v="6"/>
    <s v="Onco"/>
    <s v="Digestif"/>
    <s v="pancreas"/>
    <n v="165"/>
    <s v="NC"/>
    <n v="48"/>
    <n v="51"/>
    <n v="18"/>
    <s v="renseigné"/>
    <s v="&lt;18,5"/>
    <n v="2"/>
    <s v="entre 1 et 5"/>
    <n v="3"/>
    <s v="NC"/>
    <s v="NC"/>
    <s v="perte"/>
    <s v="NC"/>
    <n v="-6"/>
    <n v="6"/>
    <s v="renseigné"/>
    <s v="non renseigné"/>
    <s v="non renseigné"/>
    <x v="4"/>
    <x v="2"/>
    <s v="NC"/>
    <n v="53"/>
    <n v="0"/>
    <n v="0"/>
    <d v="2018-03-08T00:00:00"/>
    <s v="NC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OUI"/>
    <s v="NC"/>
    <s v="NC"/>
    <s v="NC"/>
    <n v="0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96"/>
    <x v="3"/>
    <s v="201806"/>
    <s v="Juin"/>
    <n v="2018"/>
    <s v="Guadagnoli"/>
    <s v="evelyne"/>
    <n v="64"/>
    <s v="Femme"/>
    <d v="1954-11-06T00:00:00"/>
    <d v="2018-05-26T00:00:00"/>
    <d v="2018-06-06T00:00:00"/>
    <n v="11"/>
    <s v="Onco"/>
    <s v="Gynécologique"/>
    <s v="sein"/>
    <n v="164"/>
    <n v="62"/>
    <n v="61"/>
    <s v="NC"/>
    <n v="23"/>
    <s v="non renseigné"/>
    <s v="NC"/>
    <n v="1"/>
    <s v="entre 1 et 5"/>
    <s v="NC"/>
    <n v="-1"/>
    <n v="2"/>
    <s v="NC"/>
    <s v="gain"/>
    <s v="NC"/>
    <s v="NC"/>
    <s v="non renseigné"/>
    <s v="renseigné"/>
    <s v="renseigné"/>
    <x v="17"/>
    <x v="0"/>
    <s v="NC"/>
    <n v="8"/>
    <n v="1.05"/>
    <n v="0.94"/>
    <d v="2018-08-03T00:00:00"/>
    <d v="2018-05-07T00:00:00"/>
    <n v="2"/>
    <n v="0"/>
    <s v="NC"/>
    <s v="OUI"/>
    <s v="NC"/>
    <s v="NON"/>
    <s v="NON"/>
    <s v="OUI"/>
    <s v="OUI"/>
    <s v="NC"/>
    <s v="NON"/>
    <x v="0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  <m/>
    <m/>
    <m/>
    <m/>
    <m/>
    <m/>
    <m/>
    <m/>
    <s v="Pas de perte de pds"/>
    <s v="refus CNO"/>
    <m/>
    <m/>
    <x v="1"/>
    <x v="1"/>
    <x v="1"/>
  </r>
  <r>
    <n v="12"/>
    <x v="1"/>
    <s v="201706"/>
    <s v="Juin"/>
    <n v="2017"/>
    <s v="Guenot"/>
    <s v="Roger"/>
    <n v="85"/>
    <s v="Homme"/>
    <d v="1930-12-24T00:00:00"/>
    <d v="2017-05-23T00:00:00"/>
    <d v="2017-06-17T00:00:00"/>
    <n v="25"/>
    <s v="Hemato"/>
    <s v=""/>
    <s v="LAM"/>
    <n v="167"/>
    <s v="NC"/>
    <n v="104"/>
    <n v="104"/>
    <n v="37"/>
    <s v="non renseigné"/>
    <s v="NC"/>
    <n v="2"/>
    <s v="entre 1 et 5"/>
    <n v="0"/>
    <s v="NC"/>
    <s v="NC"/>
    <s v="perte"/>
    <s v="NC"/>
    <n v="0"/>
    <n v="0"/>
    <s v="renseigné"/>
    <s v="non renseigné"/>
    <s v="non renseigné"/>
    <x v="4"/>
    <x v="3"/>
    <s v="NC"/>
    <n v="0"/>
    <n v="0"/>
    <n v="0"/>
    <d v="2018-06-17T00:00:00"/>
    <s v="NC"/>
    <n v="0"/>
    <n v="0"/>
    <s v="NC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133"/>
    <x v="0"/>
    <s v="201712"/>
    <s v="Décembre"/>
    <n v="2017"/>
    <s v="Guilbert"/>
    <s v="chantal"/>
    <n v="68"/>
    <s v="Femme"/>
    <d v="1949-10-05T00:00:00"/>
    <d v="2017-12-03T00:00:00"/>
    <d v="2017-12-22T00:00:00"/>
    <n v="19"/>
    <s v="Onco"/>
    <s v="Gynécologique"/>
    <s v="sein"/>
    <n v="157"/>
    <s v="NC"/>
    <n v="64"/>
    <n v="60"/>
    <n v="26"/>
    <s v="non renseigné"/>
    <s v="NC"/>
    <n v="3"/>
    <s v="entre 1 et 5"/>
    <n v="-4"/>
    <s v="NC"/>
    <s v="NC"/>
    <s v="gain"/>
    <s v="NC"/>
    <n v="6"/>
    <n v="-6"/>
    <s v="renseigné"/>
    <s v="non renseigné"/>
    <s v="non renseigné"/>
    <x v="4"/>
    <x v="3"/>
    <s v="NC"/>
    <s v="NC"/>
    <s v="NC"/>
    <s v="NC"/>
    <d v="2018-08-01T00:00:00"/>
    <d v="2018-06-19T00:00:00"/>
    <n v="0"/>
    <n v="0"/>
    <s v="NC"/>
    <s v="NC"/>
    <s v="NC"/>
    <s v="NC"/>
    <s v="OUI"/>
    <s v="NON"/>
    <s v="OUI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13"/>
    <x v="1"/>
    <s v="201706"/>
    <s v="Juin"/>
    <n v="2017"/>
    <s v="Guston"/>
    <s v="André"/>
    <n v="84"/>
    <s v="Homme"/>
    <d v="1931-07-25T00:00:00"/>
    <d v="2017-05-30T00:00:00"/>
    <d v="2017-06-18T00:00:00"/>
    <n v="19"/>
    <s v="Hemato"/>
    <s v=""/>
    <s v="SMD"/>
    <n v="168"/>
    <n v="70"/>
    <n v="65"/>
    <n v="69"/>
    <n v="23"/>
    <s v="non renseigné"/>
    <s v="NC"/>
    <n v="3"/>
    <s v="entre 1 et 5"/>
    <n v="4"/>
    <n v="-5"/>
    <n v="7"/>
    <s v="perte"/>
    <s v="gain"/>
    <n v="-6"/>
    <n v="6"/>
    <s v="renseigné"/>
    <s v="renseigné"/>
    <s v="renseigné"/>
    <x v="3"/>
    <x v="1"/>
    <s v="NC"/>
    <n v="0"/>
    <n v="0"/>
    <n v="0"/>
    <d v="2017-08-05T00:00:00"/>
    <d v="2017-04-12T00:00:00"/>
    <n v="0"/>
    <n v="3"/>
    <s v="NC"/>
    <s v="NC"/>
    <s v="NC"/>
    <s v="NC"/>
    <s v="OUI"/>
    <s v="NON"/>
    <s v="OUI"/>
    <s v="OUI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0"/>
    <d v="2017-06-10T00:00:00"/>
    <s v="staph epi MR"/>
    <s v="NC"/>
    <m/>
    <m/>
    <s v="OUI"/>
    <m/>
    <m/>
    <m/>
    <m/>
    <m/>
    <s v="70kg en mai 2017"/>
    <s v="NC"/>
    <s v="NON"/>
    <d v="2017-06-05T00:00:00"/>
    <x v="0"/>
    <x v="11"/>
    <x v="9"/>
  </r>
  <r>
    <n v="47"/>
    <x v="2"/>
    <s v="201612"/>
    <s v="Décembre"/>
    <n v="2016"/>
    <s v="Hachani"/>
    <s v="Sabah"/>
    <n v="58"/>
    <s v="Femme"/>
    <d v="1958-03-05T00:00:00"/>
    <d v="2016-12-05T00:00:00"/>
    <d v="2016-12-16T00:00:00"/>
    <n v="11"/>
    <s v="Onco"/>
    <s v="Gynécologique"/>
    <s v="sein"/>
    <n v="163"/>
    <n v="85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4-01T00:00:00"/>
    <d v="2016-05-30T00:00:00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d v="2016-05-01T00:00:00"/>
    <n v="0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71"/>
    <x v="2"/>
    <s v="201612"/>
    <s v="Décembre"/>
    <n v="2016"/>
    <s v="Hauville"/>
    <s v="Serge"/>
    <n v="69"/>
    <s v="Homme"/>
    <d v="1947-01-23T00:00:00"/>
    <d v="2016-12-05T00:00:00"/>
    <d v="2016-12-16T00:00:00"/>
    <n v="11"/>
    <s v="Hemato"/>
    <s v=""/>
    <s v="LAM"/>
    <n v="180"/>
    <s v="NC"/>
    <n v="87"/>
    <s v="NC"/>
    <n v="27"/>
    <s v="renseigné"/>
    <s v="entre 25 et 30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10-10T00:00:00"/>
    <d v="2017-01-09T00:00:00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n v="0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98"/>
    <x v="3"/>
    <s v="201806"/>
    <s v="Juin"/>
    <n v="2018"/>
    <s v="Hermann"/>
    <s v="Marie claire"/>
    <n v="74"/>
    <s v="Femme"/>
    <d v="1943-10-14T00:00:00"/>
    <d v="2018-05-31T00:00:00"/>
    <d v="2018-06-06T00:00:00"/>
    <n v="6"/>
    <s v="Hemato"/>
    <s v=""/>
    <s v="LLC"/>
    <n v="160"/>
    <s v="NC"/>
    <n v="114"/>
    <n v="114"/>
    <n v="45"/>
    <s v="non renseigné"/>
    <s v="NC"/>
    <n v="1"/>
    <s v="entre 1 et 5"/>
    <n v="0"/>
    <s v="NC"/>
    <s v="NC"/>
    <s v="perte"/>
    <s v="NC"/>
    <n v="0"/>
    <n v="0"/>
    <s v="renseigné"/>
    <s v="non renseigné"/>
    <s v="non renseigné"/>
    <x v="4"/>
    <x v="3"/>
    <s v="NC"/>
    <s v="NC"/>
    <s v="NC"/>
    <s v="NC"/>
    <s v="NC"/>
    <d v="2018-08-07T00:00:00"/>
    <n v="0"/>
    <n v="0"/>
    <s v="NC"/>
    <s v="NC"/>
    <s v="NC"/>
    <s v="NC"/>
    <s v="NON"/>
    <s v="OUI"/>
    <s v="NON"/>
    <s v="NC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Aucun bilan fait"/>
    <s v="NC"/>
    <m/>
    <m/>
    <x v="1"/>
    <x v="1"/>
    <x v="1"/>
  </r>
  <r>
    <n v="66"/>
    <x v="2"/>
    <s v="201612"/>
    <s v="Décembre"/>
    <n v="2016"/>
    <s v="Holier"/>
    <s v="Jean"/>
    <n v="58"/>
    <s v="Homme"/>
    <d v="1958-01-08T00:00:00"/>
    <d v="2016-12-06T00:00:00"/>
    <d v="2016-12-13T00:00:00"/>
    <n v="7"/>
    <s v="Onco"/>
    <s v="Digestif"/>
    <s v="gastrique"/>
    <n v="170"/>
    <n v="60"/>
    <n v="56"/>
    <s v="NC"/>
    <n v="19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x v="4"/>
    <x v="3"/>
    <s v="NC"/>
    <n v="63"/>
    <s v="NON"/>
    <n v="0"/>
    <d v="2017-01-12T00:00:00"/>
    <d v="2017-01-12T00:00:00"/>
    <n v="0"/>
    <n v="0"/>
    <s v="m3"/>
    <s v="NC"/>
    <s v="NC"/>
    <s v="NC"/>
    <s v="OUI"/>
    <s v="NON"/>
    <s v="NON"/>
    <s v="NC"/>
    <s v="NC"/>
    <x v="0"/>
    <s v="SNA"/>
    <s v="NC"/>
    <s v="NC"/>
    <s v="NC"/>
    <s v="NON"/>
    <s v="NON"/>
    <s v="NON"/>
    <s v="NON"/>
    <s v="NON"/>
    <s v="NC"/>
    <s v="NC"/>
    <d v="2016-09-01T00:00:00"/>
    <n v="0"/>
    <s v="NON"/>
    <s v="IV"/>
    <s v="IV"/>
    <x v="1"/>
    <s v="NC"/>
    <s v="NC"/>
    <s v="NC"/>
    <m/>
    <m/>
    <m/>
    <m/>
    <m/>
    <m/>
    <m/>
    <m/>
    <s v="NC"/>
    <s v="NC"/>
    <m/>
    <m/>
    <x v="1"/>
    <x v="1"/>
    <x v="1"/>
  </r>
  <r>
    <n v="14"/>
    <x v="1"/>
    <s v="201706"/>
    <s v="Juin"/>
    <n v="2017"/>
    <s v="Hraiba"/>
    <s v="Ali"/>
    <n v="75"/>
    <s v="Homme"/>
    <d v="1940-12-31T00:00:00"/>
    <d v="2017-05-16T00:00:00"/>
    <d v="2017-06-14T00:00:00"/>
    <n v="29"/>
    <s v="Onco"/>
    <s v="Urinaire"/>
    <s v="vessie"/>
    <n v="175"/>
    <n v="98"/>
    <n v="86"/>
    <s v="NC"/>
    <n v="28"/>
    <s v="renseigné"/>
    <s v="entre 25 et 30"/>
    <n v="1"/>
    <s v="entre 1 et 5"/>
    <s v="NC"/>
    <n v="-12"/>
    <n v="12"/>
    <s v="NC"/>
    <s v="gain"/>
    <s v="NC"/>
    <s v="NC"/>
    <s v="non renseigné"/>
    <s v="renseigné"/>
    <s v="renseigné"/>
    <x v="18"/>
    <x v="1"/>
    <s v="NC"/>
    <n v="11"/>
    <n v="0"/>
    <n v="0"/>
    <d v="2017-06-14T00:00:00"/>
    <d v="2017-06-12T00:00:00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98 en mars 2017_x000a_albu C =27"/>
    <s v="NC"/>
    <m/>
    <m/>
    <x v="1"/>
    <x v="1"/>
    <x v="1"/>
  </r>
  <r>
    <n v="134"/>
    <x v="0"/>
    <s v="201712"/>
    <s v="Décembre"/>
    <n v="2017"/>
    <s v="Hugon maille 12/07"/>
    <s v="arnaud"/>
    <n v="39"/>
    <s v="Femme"/>
    <d v="1978-04-24T00:00:00"/>
    <d v="2017-12-04T00:00:00"/>
    <d v="2017-12-13T00:00:00"/>
    <n v="9"/>
    <s v="Onco"/>
    <s v="Urinaire"/>
    <s v="renal"/>
    <n v="178"/>
    <s v="NC"/>
    <n v="88"/>
    <n v="81"/>
    <n v="28"/>
    <s v="renseigné"/>
    <s v="entre 25 et 30"/>
    <n v="3"/>
    <s v="entre 1 et 5"/>
    <n v="-7"/>
    <s v="NC"/>
    <s v="NC"/>
    <s v="gain"/>
    <s v="NC"/>
    <n v="8"/>
    <n v="-8"/>
    <s v="renseigné"/>
    <s v="non renseigné"/>
    <s v="renseigné"/>
    <x v="5"/>
    <x v="2"/>
    <s v="NC"/>
    <s v="NC"/>
    <s v="NC"/>
    <s v="NC"/>
    <d v="2018-10-20T00:00:00"/>
    <s v="NC"/>
    <n v="1"/>
    <n v="2"/>
    <s v="NC"/>
    <s v="NC"/>
    <s v="NC"/>
    <s v="DME44.1"/>
    <s v="OUI"/>
    <s v="OUI"/>
    <s v="OUI"/>
    <s v="NC"/>
    <s v="NC"/>
    <x v="1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-7kg durant hospit_x000a_Pas d'OMI_x000a_DM passÃ© en Ds durant hospit"/>
    <s v="NSP"/>
    <m/>
    <m/>
    <x v="1"/>
    <x v="1"/>
    <x v="1"/>
  </r>
  <r>
    <n v="29"/>
    <x v="1"/>
    <s v="201706"/>
    <s v="Juin"/>
    <n v="2017"/>
    <s v="Jackson"/>
    <s v="Bruno"/>
    <n v="55"/>
    <s v="Homme"/>
    <d v="1960-09-09T00:00:00"/>
    <d v="2017-06-07T00:00:00"/>
    <d v="2017-06-13T00:00:00"/>
    <n v="6"/>
    <s v="Onco"/>
    <s v="Digestif"/>
    <s v="oesophage"/>
    <n v="177"/>
    <n v="4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6-13T00:00:00"/>
    <d v="2017-05-22T00:00:00"/>
    <n v="0"/>
    <n v="0"/>
    <s v="NC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46kg en janv 2017_x000a_hospit ... FDV"/>
    <s v="NC"/>
    <m/>
    <m/>
    <x v="1"/>
    <x v="1"/>
    <x v="1"/>
  </r>
  <r>
    <n v="15"/>
    <x v="1"/>
    <s v="201706"/>
    <s v="Juin"/>
    <n v="2017"/>
    <s v="Khajishvili"/>
    <s v="Tamar"/>
    <n v="37"/>
    <s v="Femme"/>
    <d v="1978-12-23T00:00:00"/>
    <d v="2017-03-03T00:00:00"/>
    <d v="2017-06-22T00:00:00"/>
    <n v="111"/>
    <s v="Onco"/>
    <s v="Gynécologique"/>
    <s v="sein"/>
    <n v="163"/>
    <n v="58"/>
    <n v="56"/>
    <n v="52"/>
    <n v="21"/>
    <s v="renseigné"/>
    <s v="entre 18,5 et 25"/>
    <n v="10"/>
    <s v="entre 5 et 10"/>
    <n v="-4"/>
    <n v="-2"/>
    <n v="3"/>
    <s v="gain"/>
    <s v="gain"/>
    <n v="7"/>
    <n v="-7"/>
    <s v="renseigné"/>
    <s v="renseigné"/>
    <s v="renseigné"/>
    <x v="16"/>
    <x v="0"/>
    <s v="NC"/>
    <n v="0"/>
    <n v="0"/>
    <n v="0"/>
    <d v="2017-08-03T00:00:00"/>
    <d v="2017-06-21T00:00:00"/>
    <n v="0"/>
    <n v="3"/>
    <s v="NC"/>
    <s v="NC"/>
    <s v="NC"/>
    <s v="NC"/>
    <s v="OUI"/>
    <s v="NON"/>
    <s v="NON"/>
    <s v="NC"/>
    <s v="NC"/>
    <x v="1"/>
    <s v="SNA"/>
    <s v="NC"/>
    <s v="NC"/>
    <s v="NC"/>
    <s v="NC"/>
    <s v="NC"/>
    <s v="NC"/>
    <s v="NC"/>
    <s v="NC"/>
    <s v="NC"/>
    <s v="NC"/>
    <s v="NC"/>
    <s v="NC"/>
    <s v="OUI"/>
    <s v="NON"/>
    <s v="PO"/>
    <x v="1"/>
    <s v="NC"/>
    <s v="NC"/>
    <s v="NC"/>
    <m/>
    <m/>
    <m/>
    <m/>
    <m/>
    <m/>
    <m/>
    <m/>
    <s v="58 en dec 2016_x000a_jamais vu de diet_x000a_Albu de sortie a 20"/>
    <s v="NC"/>
    <m/>
    <m/>
    <x v="1"/>
    <x v="1"/>
    <x v="1"/>
  </r>
  <r>
    <n v="119"/>
    <x v="3"/>
    <s v="201806"/>
    <s v="Juin"/>
    <n v="2018"/>
    <s v="Laborde "/>
    <s v="Laeticia"/>
    <n v="42"/>
    <s v="Femme"/>
    <d v="1976-08-09T00:00:00"/>
    <d v="2018-06-08T00:00:00"/>
    <d v="2018-06-29T00:00:00"/>
    <n v="21"/>
    <s v="Onco"/>
    <s v="Digestif"/>
    <s v="colon"/>
    <n v="160"/>
    <n v="77"/>
    <n v="71"/>
    <n v="66"/>
    <n v="28"/>
    <s v="non renseigné"/>
    <s v="NC"/>
    <n v="3"/>
    <s v="entre 1 et 5"/>
    <n v="-5"/>
    <n v="-6"/>
    <n v="8"/>
    <s v="gain"/>
    <s v="gain"/>
    <n v="7"/>
    <n v="-7"/>
    <s v="renseigné"/>
    <s v="renseigné"/>
    <s v="renseigné"/>
    <x v="16"/>
    <x v="0"/>
    <s v="NC"/>
    <n v="30"/>
    <n v="0.72"/>
    <n v="0.63"/>
    <d v="2018-08-29T00:00:00"/>
    <s v="NC"/>
    <n v="1"/>
    <n v="0"/>
    <s v="NC"/>
    <s v="OUI"/>
    <s v="NC"/>
    <s v="NON"/>
    <s v="OUI"/>
    <s v="OUI"/>
    <s v="OUI"/>
    <s v="OUI"/>
    <s v="NC"/>
    <x v="0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x v="1"/>
    <s v="NC"/>
    <s v="NC"/>
    <s v="NC"/>
    <m/>
    <m/>
    <m/>
    <m/>
    <m/>
    <m/>
    <m/>
    <m/>
    <s v="a la fin hospit, la patiente passe en denutrition moderÃ©e"/>
    <s v="NC"/>
    <m/>
    <m/>
    <x v="1"/>
    <x v="1"/>
    <x v="1"/>
  </r>
  <r>
    <n v="99"/>
    <x v="3"/>
    <s v="201806"/>
    <s v="Juin"/>
    <n v="2018"/>
    <s v="Laboux"/>
    <s v="jeanine"/>
    <n v="82"/>
    <s v="Femme"/>
    <d v="1935-08-07T00:00:00"/>
    <d v="2018-05-31T00:00:00"/>
    <d v="2018-06-07T00:00:00"/>
    <n v="7"/>
    <s v="Onco"/>
    <s v="Gynécologique"/>
    <s v="sein"/>
    <n v="160"/>
    <n v="87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2"/>
    <x v="1"/>
    <s v="NC"/>
    <n v="78"/>
    <n v="0.63"/>
    <n v="0.76"/>
    <d v="2018-08-07T00:00:00"/>
    <d v="2018-05-25T00:00:00"/>
    <n v="0"/>
    <n v="0"/>
    <s v="NC"/>
    <s v="OUI"/>
    <s v="NON"/>
    <s v="DSE43"/>
    <s v="OUI"/>
    <s v="NON"/>
    <s v="NON"/>
    <s v="NC"/>
    <s v="NON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EntrÃ©e sur Meta cere.. pas de poids.. entrÃ©e en SP"/>
    <s v="car en SP"/>
    <m/>
    <m/>
    <x v="1"/>
    <x v="1"/>
    <x v="1"/>
  </r>
  <r>
    <n v="100"/>
    <x v="3"/>
    <s v="201806"/>
    <s v="Juin"/>
    <n v="2018"/>
    <s v="Larcheveque"/>
    <s v="andré"/>
    <n v="91"/>
    <s v="Homme"/>
    <d v="1927-12-28T00:00:00"/>
    <d v="2018-05-07T00:00:00"/>
    <d v="2018-06-11T00:00:00"/>
    <n v="35"/>
    <s v="Hemato"/>
    <s v=""/>
    <s v="LAM"/>
    <n v="175"/>
    <n v="89"/>
    <n v="78"/>
    <s v="NC"/>
    <n v="25"/>
    <s v="renseigné"/>
    <s v="entre 25 et 30"/>
    <n v="1"/>
    <s v="entre 1 et 5"/>
    <s v="NC"/>
    <n v="-11"/>
    <n v="12"/>
    <s v="NC"/>
    <s v="gain"/>
    <s v="NC"/>
    <s v="NC"/>
    <s v="non renseigné"/>
    <s v="renseigné"/>
    <s v="renseigné"/>
    <x v="19"/>
    <x v="1"/>
    <s v="NC"/>
    <n v="100"/>
    <s v="OUI"/>
    <n v="0.62"/>
    <d v="2018-07-12T00:00:00"/>
    <d v="2018-06-19T00:00:00"/>
    <n v="2"/>
    <n v="2"/>
    <s v="m6"/>
    <s v="OUI"/>
    <s v="OUI"/>
    <s v="DME44.1"/>
    <s v="OUI"/>
    <s v="NON"/>
    <s v="OUI"/>
    <s v="OUI"/>
    <s v="OUI"/>
    <x v="1"/>
    <s v="SNA"/>
    <s v="NC"/>
    <s v="NC"/>
    <s v="NC"/>
    <s v="NC"/>
    <s v="OUI"/>
    <s v="OUI"/>
    <s v="OUI"/>
    <s v="NON"/>
    <s v="NC"/>
    <s v="NC"/>
    <d v="2018-03-01T00:00:00"/>
    <s v="NC"/>
    <s v="NON"/>
    <s v="OUI"/>
    <s v="IV"/>
    <x v="0"/>
    <d v="2018-07-03T00:00:00"/>
    <s v="PYO+Staph epi"/>
    <s v="NC"/>
    <s v="OUI"/>
    <m/>
    <s v="OUI"/>
    <m/>
    <m/>
    <m/>
    <m/>
    <m/>
    <s v="NC"/>
    <s v="NON "/>
    <s v="NON"/>
    <d v="2018-07-03T00:00:00"/>
    <x v="0"/>
    <x v="12"/>
    <x v="10"/>
  </r>
  <r>
    <n v="49"/>
    <x v="2"/>
    <s v="201612"/>
    <s v="Décembre"/>
    <n v="2016"/>
    <s v="Le meur"/>
    <s v="Francette"/>
    <n v="82"/>
    <s v="Femme"/>
    <d v="1933-12-20T00:00:00"/>
    <d v="2016-12-05T00:00:00"/>
    <d v="2016-12-07T00:00:00"/>
    <n v="1"/>
    <s v="Hemato"/>
    <s v=""/>
    <s v="lymphome"/>
    <n v="163"/>
    <n v="53"/>
    <n v="51"/>
    <s v="NC"/>
    <n v="19"/>
    <s v="renseigné"/>
    <s v="entre 18,5 et 25"/>
    <n v="1"/>
    <s v="entre 1 et 5"/>
    <s v="NC"/>
    <n v="-2"/>
    <n v="4"/>
    <s v="NC"/>
    <s v="gain"/>
    <s v="NC"/>
    <s v="NC"/>
    <s v="non renseigné"/>
    <s v="renseigné"/>
    <s v="non renseigné"/>
    <x v="4"/>
    <x v="2"/>
    <s v="NC"/>
    <n v="0"/>
    <n v="0"/>
    <n v="0"/>
    <d v="2017-03-14T00:00:00"/>
    <d v="2017-02-10T00:00:00"/>
    <n v="0"/>
    <n v="0"/>
    <s v="NC"/>
    <s v="NC"/>
    <s v="NC"/>
    <s v="NC"/>
    <s v="NC"/>
    <s v="NON"/>
    <s v="NON"/>
    <s v="NC"/>
    <s v="NC"/>
    <x v="0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x v="0"/>
    <d v="2017-01-30T00:00:00"/>
    <s v="PNEUMOCOQUE"/>
    <s v="NC"/>
    <m/>
    <m/>
    <m/>
    <m/>
    <m/>
    <m/>
    <m/>
    <s v="OUI"/>
    <s v="le lendemain de son arrivÃ©e=&gt; hemmoR massive"/>
    <s v="NC"/>
    <s v="NON"/>
    <d v="2017-01-31T00:00:00"/>
    <x v="0"/>
    <x v="13"/>
    <x v="11"/>
  </r>
  <r>
    <n v="101"/>
    <x v="3"/>
    <s v="201806"/>
    <s v="Juin"/>
    <n v="2018"/>
    <s v="Ledoux"/>
    <s v="Beatrice"/>
    <n v="51"/>
    <s v="Femme"/>
    <d v="1967-01-06T00:00:00"/>
    <d v="2018-06-01T00:00:00"/>
    <d v="2018-06-05T00:00:00"/>
    <n v="4"/>
    <s v="Onco"/>
    <s v="Gynécologique"/>
    <s v="sein"/>
    <n v="160"/>
    <n v="64"/>
    <n v="64"/>
    <n v="64"/>
    <n v="25"/>
    <s v="renseigné"/>
    <s v="entre 25 et 30"/>
    <n v="2"/>
    <s v="entre 1 et 5"/>
    <n v="0"/>
    <n v="0"/>
    <n v="0"/>
    <s v="perte"/>
    <s v="perte"/>
    <n v="0"/>
    <n v="0"/>
    <s v="renseigné"/>
    <s v="renseigné"/>
    <s v="renseigné"/>
    <x v="20"/>
    <x v="0"/>
    <s v="NC"/>
    <n v="4"/>
    <s v="NON"/>
    <s v="NC"/>
    <s v="NC"/>
    <d v="2018-09-19T00:00:00"/>
    <n v="0"/>
    <n v="0"/>
    <s v="NC"/>
    <s v="NON"/>
    <s v="NON"/>
    <s v="NC"/>
    <s v="NON"/>
    <s v="OUI"/>
    <s v="NON"/>
    <s v="NC"/>
    <s v="NC"/>
    <x v="0"/>
    <s v="SNA"/>
    <s v="NC"/>
    <s v="NC"/>
    <s v="NC"/>
    <s v="NON"/>
    <s v="NON"/>
    <s v="NON"/>
    <s v="NON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Vu au plan annonce par DIET, "/>
    <s v="NC"/>
    <m/>
    <m/>
    <x v="1"/>
    <x v="1"/>
    <x v="1"/>
  </r>
  <r>
    <n v="50"/>
    <x v="2"/>
    <s v="201612"/>
    <s v="Décembre"/>
    <n v="2016"/>
    <s v="Letellier"/>
    <s v="Philippe"/>
    <n v="76"/>
    <s v="Homme"/>
    <d v="1940-05-29T00:00:00"/>
    <d v="2016-12-01T00:00:00"/>
    <d v="2016-12-18T00:00:00"/>
    <n v="17"/>
    <s v="Onco"/>
    <s v="ORL"/>
    <s v="ORL"/>
    <n v="173"/>
    <n v="60"/>
    <n v="61"/>
    <s v="NC"/>
    <n v="20"/>
    <s v="renseigné"/>
    <s v="entre 18,5 et 25"/>
    <n v="1"/>
    <s v="entre 1 et 5"/>
    <s v="NC"/>
    <n v="1"/>
    <n v="-2"/>
    <s v="NC"/>
    <s v="perte"/>
    <s v="NC"/>
    <s v="NC"/>
    <s v="non renseigné"/>
    <s v="renseigné"/>
    <s v="non renseigné"/>
    <x v="4"/>
    <x v="2"/>
    <s v="NC"/>
    <n v="0"/>
    <n v="0"/>
    <n v="0"/>
    <d v="2018-12-18T00:00:00"/>
    <d v="2016-11-23T00:00:00"/>
    <n v="0"/>
    <n v="0"/>
    <s v="m3"/>
    <s v="NC"/>
    <s v="NC"/>
    <s v="NC"/>
    <s v="OUI"/>
    <s v="NON"/>
    <s v="NON"/>
    <s v="NC"/>
    <s v="NC"/>
    <x v="0"/>
    <s v="enterale"/>
    <s v="GPE"/>
    <s v="NC"/>
    <s v="NC"/>
    <s v="NC"/>
    <s v="NC"/>
    <s v="NC"/>
    <s v="NC"/>
    <s v="NON"/>
    <s v="NC"/>
    <s v="NC"/>
    <d v="2016-09-01T00:00:00"/>
    <n v="0"/>
    <s v="NON"/>
    <s v="OUI"/>
    <s v="IV"/>
    <x v="0"/>
    <d v="2016-12-03T00:00:00"/>
    <s v="staph hominis"/>
    <s v="NC"/>
    <m/>
    <m/>
    <m/>
    <s v="OUI"/>
    <m/>
    <m/>
    <m/>
    <m/>
    <s v="inf PAC durant sejour"/>
    <s v="2 poches par jour, jusqu'a sa mort"/>
    <s v="NON"/>
    <d v="2016-12-03T00:00:00"/>
    <x v="0"/>
    <x v="14"/>
    <x v="12"/>
  </r>
  <r>
    <n v="51"/>
    <x v="2"/>
    <s v="201612"/>
    <s v="Décembre"/>
    <n v="2016"/>
    <s v="LLobregat"/>
    <s v="Jean francois"/>
    <n v="63"/>
    <s v="Homme"/>
    <d v="1953-09-20T00:00:00"/>
    <d v="2016-11-04T00:00:00"/>
    <d v="2016-12-06T00:00:00"/>
    <n v="32"/>
    <s v="Onco"/>
    <s v="ORL"/>
    <s v="ORL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1-26T00:00:00"/>
    <d v="2016-10-03T00:00:00"/>
    <n v="1"/>
    <n v="0"/>
    <s v="NC"/>
    <s v="NC"/>
    <s v="NC"/>
    <s v="NC"/>
    <s v="OUI"/>
    <s v="NON"/>
    <s v="OUI"/>
    <s v="NC"/>
    <s v="OUI"/>
    <x v="0"/>
    <s v="enterale"/>
    <s v="GPE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NC"/>
    <m/>
    <m/>
    <m/>
    <m/>
    <m/>
    <m/>
    <m/>
    <m/>
    <s v="NC"/>
    <s v="2/jrs a vu Dr.Millin durant sejour"/>
    <m/>
    <m/>
    <x v="1"/>
    <x v="1"/>
    <x v="1"/>
  </r>
  <r>
    <n v="102"/>
    <x v="3"/>
    <s v="201806"/>
    <s v="Juin"/>
    <n v="2018"/>
    <s v="Lombardo"/>
    <s v="thierry"/>
    <n v="58"/>
    <s v="Homme"/>
    <d v="1960-01-27T00:00:00"/>
    <d v="2018-05-27T00:00:00"/>
    <d v="2018-06-07T00:00:00"/>
    <n v="11"/>
    <s v="Hemato"/>
    <s v=""/>
    <s v="LA"/>
    <n v="165"/>
    <n v="60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s v="NC"/>
    <s v="NC"/>
    <s v="NC"/>
    <d v="2018-06-20T00:00:00"/>
    <d v="2018-06-06T00:00:00"/>
    <n v="0"/>
    <n v="0"/>
    <s v="NC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.....Aplasie febrile"/>
    <s v="NC"/>
    <m/>
    <m/>
    <x v="1"/>
    <x v="1"/>
    <x v="1"/>
  </r>
  <r>
    <n v="135"/>
    <x v="0"/>
    <s v="201712"/>
    <s v="Décembre"/>
    <n v="2017"/>
    <s v="maes"/>
    <s v="brigitte"/>
    <n v="74"/>
    <s v="Femme"/>
    <d v="1943-09-10T00:00:00"/>
    <d v="2017-12-01T00:00:00"/>
    <d v="2017-12-14T00:00:00"/>
    <n v="13"/>
    <s v="Onco"/>
    <s v="Gynécologique"/>
    <s v="uterus"/>
    <n v="155"/>
    <s v="NC"/>
    <n v="100"/>
    <s v="NC"/>
    <n v="42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x v="19"/>
    <x v="1"/>
    <s v="NC"/>
    <s v="NC"/>
    <s v="NC"/>
    <s v="NC"/>
    <d v="2017-12-14T00:00:00"/>
    <s v="NC"/>
    <n v="0"/>
    <n v="0"/>
    <s v="NC"/>
    <s v="NC"/>
    <s v="NC"/>
    <s v="NC"/>
    <s v="OUI"/>
    <s v="OUI"/>
    <s v="NON"/>
    <s v="NC"/>
    <s v="NON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0"/>
    <d v="2018-11-27T00:00:00"/>
    <s v="staph epi"/>
    <s v="NC"/>
    <m/>
    <m/>
    <s v="OUI"/>
    <m/>
    <m/>
    <m/>
    <m/>
    <m/>
    <s v="pds declaratif car vn'a jamais ou etre pesÃ©e"/>
    <s v="AEG rapide puis DC"/>
    <s v="NON"/>
    <d v="2017-11-27T00:00:00"/>
    <x v="0"/>
    <x v="15"/>
    <x v="13"/>
  </r>
  <r>
    <n v="103"/>
    <x v="3"/>
    <s v="201806"/>
    <s v="Juin"/>
    <n v="2018"/>
    <s v="Magetti"/>
    <s v="Josette"/>
    <n v="87"/>
    <s v="Femme"/>
    <d v="1931-02-20T00:00:00"/>
    <d v="2018-05-19T00:00:00"/>
    <d v="2018-06-04T00:00:00"/>
    <n v="16"/>
    <s v="Onco"/>
    <s v="Digestif"/>
    <s v="pancreas"/>
    <s v="NC"/>
    <s v="NC"/>
    <n v="39"/>
    <n v="33"/>
    <s v="NC"/>
    <s v="non renseigné"/>
    <s v="NC"/>
    <n v="1"/>
    <s v="entre 1 et 5"/>
    <n v="-6"/>
    <s v="NC"/>
    <s v="NC"/>
    <s v="gain"/>
    <s v="NC"/>
    <n v="15"/>
    <n v="-15"/>
    <s v="renseigné"/>
    <s v="non renseigné"/>
    <s v="non renseigné"/>
    <x v="4"/>
    <x v="3"/>
    <s v="NC"/>
    <s v="NC"/>
    <s v="NC"/>
    <s v="NC"/>
    <d v="2018-07-30T00:00:00"/>
    <s v="NC"/>
    <n v="0"/>
    <n v="0"/>
    <s v="NC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PAL exclu"/>
    <s v="NC"/>
    <m/>
    <m/>
    <x v="1"/>
    <x v="1"/>
    <x v="1"/>
  </r>
  <r>
    <n v="104"/>
    <x v="3"/>
    <s v="201806"/>
    <s v="Juin"/>
    <n v="2018"/>
    <s v="Marro"/>
    <s v="carole"/>
    <n v="53"/>
    <s v="Femme"/>
    <d v="1964-08-23T00:00:00"/>
    <d v="2018-05-27T00:00:00"/>
    <d v="2018-06-07T00:00:00"/>
    <n v="11"/>
    <s v="Onco"/>
    <s v="Digestif"/>
    <s v="colon"/>
    <n v="163"/>
    <n v="48"/>
    <n v="50"/>
    <n v="48"/>
    <n v="19"/>
    <s v="renseigné"/>
    <s v="entre 18,5 et 25"/>
    <n v="2"/>
    <s v="entre 1 et 5"/>
    <n v="-2"/>
    <n v="2"/>
    <n v="-4"/>
    <s v="gain"/>
    <s v="perte"/>
    <n v="4"/>
    <n v="-4"/>
    <s v="renseigné"/>
    <s v="renseigné"/>
    <s v="renseigné"/>
    <x v="7"/>
    <x v="2"/>
    <s v="NC"/>
    <s v="NC"/>
    <s v="NC"/>
    <s v="NC"/>
    <d v="2018-06-07T00:00:00"/>
    <d v="2018-03-21T00:00:00"/>
    <n v="0"/>
    <n v="0"/>
    <s v="NC"/>
    <s v="NC"/>
    <s v="NC"/>
    <s v="NC"/>
    <s v="OUI"/>
    <s v="OUI"/>
    <s v="NON"/>
    <s v="NC"/>
    <s v="NON"/>
    <x v="0"/>
    <s v="SNA"/>
    <s v="NC"/>
    <s v="NC"/>
    <s v="NC"/>
    <s v="NC"/>
    <s v="NC"/>
    <s v="NC"/>
    <s v="NC"/>
    <s v="NON"/>
    <s v="NC"/>
    <s v="NC"/>
    <d v="2018-05-01T00:00:00"/>
    <s v="NC"/>
    <s v="NON"/>
    <s v="OUI"/>
    <s v="IV"/>
    <x v="0"/>
    <d v="2018-05-04T00:00:00"/>
    <s v="STAPH DORE"/>
    <s v="NC"/>
    <m/>
    <m/>
    <m/>
    <m/>
    <s v="OUI"/>
    <m/>
    <m/>
    <m/>
    <s v="NC"/>
    <s v="avait encore olimel 10 jrs avt sa mort_x000a_ET avait eu inf de PAC"/>
    <s v="NON"/>
    <d v="2018-05-04T00:00:00"/>
    <x v="0"/>
    <x v="16"/>
    <x v="14"/>
  </r>
  <r>
    <n v="105"/>
    <x v="3"/>
    <s v="201806"/>
    <s v="Juin"/>
    <n v="2018"/>
    <s v="Martin"/>
    <s v="evelyne"/>
    <n v="61"/>
    <s v="Femme"/>
    <d v="1956-10-17T00:00:00"/>
    <d v="2018-05-28T00:00:00"/>
    <d v="2018-06-19T00:00:00"/>
    <n v="22"/>
    <s v="Onco"/>
    <s v="Digestif"/>
    <s v="pancreas"/>
    <n v="171"/>
    <n v="66"/>
    <n v="57"/>
    <n v="58"/>
    <n v="19"/>
    <s v="renseigné"/>
    <s v="entre 18,5 et 25"/>
    <n v="3"/>
    <s v="entre 1 et 5"/>
    <n v="1"/>
    <n v="-9"/>
    <n v="14"/>
    <s v="perte"/>
    <s v="gain"/>
    <n v="-2"/>
    <n v="2"/>
    <s v="renseigné"/>
    <s v="renseigné"/>
    <s v="renseigné"/>
    <x v="12"/>
    <x v="2"/>
    <s v="NC"/>
    <n v="14"/>
    <s v="OUI"/>
    <n v="1.1200000000000001"/>
    <s v="NC"/>
    <s v="NC"/>
    <n v="1"/>
    <n v="0"/>
    <s v="m6"/>
    <s v="OUI"/>
    <s v="OUI"/>
    <s v="DME44.1"/>
    <s v="NC"/>
    <s v="NON"/>
    <s v="NON"/>
    <s v="OUI"/>
    <s v="OUI"/>
    <x v="0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s v="IV"/>
    <x v="0"/>
    <d v="2018-06-10T00:00:00"/>
    <s v="PYO"/>
    <s v="NC"/>
    <s v="OUI"/>
    <m/>
    <m/>
    <m/>
    <m/>
    <m/>
    <m/>
    <m/>
    <s v="ENLEVER DEBUT DIET..N'A PAS VU DIET"/>
    <s v="en sd occlusif majeur"/>
    <s v="NON"/>
    <d v="2018-06-10T00:00:00"/>
    <x v="0"/>
    <x v="17"/>
    <x v="15"/>
  </r>
  <r>
    <n v="153"/>
    <x v="3"/>
    <s v="201806"/>
    <s v="Juin"/>
    <n v="2018"/>
    <s v="Massardo"/>
    <s v="suzanne"/>
    <n v="77"/>
    <s v="Femme"/>
    <d v="1940-11-01T00:00:00"/>
    <d v="2018-06-04T00:00:00"/>
    <d v="2018-06-13T00:00:00"/>
    <n v="9"/>
    <s v="Onco"/>
    <s v="ORL"/>
    <s v="ORL"/>
    <n v="166"/>
    <n v="61"/>
    <n v="57"/>
    <s v="NC"/>
    <n v="21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x v="4"/>
    <x v="2"/>
    <s v="NC"/>
    <s v="NC"/>
    <n v="0.83"/>
    <n v="0.56999999999999995"/>
    <s v="NC"/>
    <d v="2018-05-23T00:00:00"/>
    <n v="0"/>
    <n v="2"/>
    <s v="NC"/>
    <s v="OUI"/>
    <s v="NON"/>
    <s v="NC"/>
    <s v="NON"/>
    <s v="NON"/>
    <s v="NON"/>
    <s v="NC"/>
    <s v="OUI"/>
    <x v="1"/>
    <s v="enterale"/>
    <s v="GPE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NC"/>
    <s v="avait deja GPE, car radio/chimio"/>
    <m/>
    <m/>
    <x v="1"/>
    <x v="1"/>
    <x v="1"/>
  </r>
  <r>
    <n v="52"/>
    <x v="2"/>
    <s v="201612"/>
    <s v="Décembre"/>
    <n v="2016"/>
    <s v="Medjadji"/>
    <s v="Mohamed"/>
    <n v="73"/>
    <s v="Homme"/>
    <d v="1943-01-13T00:00:00"/>
    <d v="2016-11-29T00:00:00"/>
    <d v="2016-12-07T00:00:00"/>
    <n v="8"/>
    <s v="Onco"/>
    <s v="Digestif"/>
    <s v="colon"/>
    <n v="170"/>
    <n v="54"/>
    <n v="54"/>
    <s v="NC"/>
    <n v="19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x v="4"/>
    <x v="2"/>
    <s v="NC"/>
    <n v="80"/>
    <n v="0"/>
    <n v="0"/>
    <d v="2017-05-17T00:00:00"/>
    <d v="2015-02-16T00:00:00"/>
    <n v="0"/>
    <n v="0"/>
    <s v="NC"/>
    <s v="NC"/>
    <s v="NC"/>
    <s v="NC"/>
    <s v="OUI"/>
    <s v="OUI"/>
    <s v="NON"/>
    <s v="NC"/>
    <s v="OUI"/>
    <x v="0"/>
    <s v="enterale"/>
    <s v="GPE"/>
    <s v="NC"/>
    <s v="NC"/>
    <s v="NC"/>
    <s v="NC"/>
    <s v="NC"/>
    <s v="NC"/>
    <s v="NON"/>
    <s v="NC"/>
    <s v="NC"/>
    <d v="2016-04-01T00:00:00"/>
    <n v="0"/>
    <s v="SP"/>
    <s v="SP"/>
    <s v="SP"/>
    <x v="1"/>
    <s v="NC"/>
    <s v="NC"/>
    <s v="NC"/>
    <m/>
    <m/>
    <m/>
    <m/>
    <m/>
    <m/>
    <m/>
    <m/>
    <s v="Pas de nutrition enterale car entrÃ© pr sd sub occlusif_x000a_APres derniere cure chimio=&gt; radioth pis arret "/>
    <s v="NC"/>
    <m/>
    <m/>
    <x v="1"/>
    <x v="1"/>
    <x v="1"/>
  </r>
  <r>
    <n v="136"/>
    <x v="0"/>
    <s v="201712"/>
    <s v="Décembre"/>
    <n v="2017"/>
    <s v="Merazga"/>
    <s v="aicha"/>
    <n v="68"/>
    <s v="Femme"/>
    <d v="1948-12-10T00:00:00"/>
    <d v="2017-11-27T00:00:00"/>
    <d v="2017-12-13T00:00:00"/>
    <n v="16"/>
    <s v="Onco"/>
    <s v="Gynécologique"/>
    <s v="ovaire"/>
    <n v="164"/>
    <n v="74"/>
    <n v="65"/>
    <s v="NC"/>
    <n v="24"/>
    <s v="renseigné"/>
    <s v="entre 18,5 et 25"/>
    <n v="1"/>
    <s v="entre 1 et 5"/>
    <s v="NC"/>
    <n v="-9"/>
    <n v="12"/>
    <s v="NC"/>
    <s v="gain"/>
    <s v="NC"/>
    <s v="NC"/>
    <s v="non renseigné"/>
    <s v="renseigné"/>
    <s v="renseigné"/>
    <x v="0"/>
    <x v="0"/>
    <s v="NC"/>
    <s v="NC"/>
    <s v="NC"/>
    <s v="NC"/>
    <d v="2017-12-13T00:00:00"/>
    <d v="2018-10-25T00:00:00"/>
    <n v="0"/>
    <n v="0"/>
    <s v="NC"/>
    <s v="NON"/>
    <s v="NC"/>
    <s v="NC"/>
    <s v="OUI"/>
    <s v="NON"/>
    <s v="NON"/>
    <s v="NC"/>
    <s v="NC"/>
    <x v="0"/>
    <s v="SNA"/>
    <s v="NC"/>
    <s v="NC"/>
    <s v="NC"/>
    <s v="NC"/>
    <s v="NC"/>
    <s v="NC"/>
    <s v="NC"/>
    <s v="NC"/>
    <s v="NC"/>
    <s v="NC"/>
    <s v="NC"/>
    <s v="NC"/>
    <s v="NON"/>
    <s v="OUI"/>
    <s v="IV"/>
    <x v="1"/>
    <s v="NC"/>
    <s v="NC"/>
    <s v="NC"/>
    <m/>
    <m/>
    <m/>
    <m/>
    <m/>
    <m/>
    <m/>
    <m/>
    <s v="NC"/>
    <s v="DC de son occlusion, est rapidement DCD_x000a_rentrÃ©e en SP"/>
    <m/>
    <m/>
    <x v="1"/>
    <x v="1"/>
    <x v="1"/>
  </r>
  <r>
    <n v="137"/>
    <x v="0"/>
    <s v="201712"/>
    <s v="Décembre"/>
    <n v="2017"/>
    <s v="Mercuri"/>
    <s v="andrée"/>
    <n v="70"/>
    <s v="Femme"/>
    <d v="1947-03-03T00:00:00"/>
    <d v="2017-11-03T00:00:00"/>
    <d v="2017-12-04T00:00:00"/>
    <n v="31"/>
    <s v="Hemato"/>
    <s v=""/>
    <s v="lymphome"/>
    <n v="165"/>
    <n v="80"/>
    <n v="80"/>
    <s v="NC"/>
    <n v="29"/>
    <s v="renseigné"/>
    <s v="entre 25 et 30"/>
    <n v="1"/>
    <s v="entre 1 et 5"/>
    <s v="NC"/>
    <n v="0"/>
    <n v="0"/>
    <s v="NC"/>
    <s v="perte"/>
    <s v="NC"/>
    <s v="NC"/>
    <s v="non renseigné"/>
    <s v="renseigné"/>
    <s v="renseigné"/>
    <x v="5"/>
    <x v="1"/>
    <s v="NC"/>
    <n v="119"/>
    <s v="NC"/>
    <s v="NC"/>
    <d v="2018-04-24T00:00:00"/>
    <d v="2018-04-14T00:00:00"/>
    <n v="0"/>
    <n v="0"/>
    <s v="m1"/>
    <s v="NC"/>
    <s v="NC"/>
    <s v="NC"/>
    <s v="OUI"/>
    <s v="OUI"/>
    <s v="NON"/>
    <s v="NC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0"/>
    <d v="2017-11-16T00:00:00"/>
    <s v="staph epi"/>
    <s v="NC"/>
    <m/>
    <m/>
    <s v="OUI"/>
    <m/>
    <m/>
    <m/>
    <m/>
    <m/>
    <s v="inf pas S.epi"/>
    <s v="NC"/>
    <s v="NON"/>
    <d v="2017-11-25T00:00:00"/>
    <x v="0"/>
    <x v="18"/>
    <x v="16"/>
  </r>
  <r>
    <n v="106"/>
    <x v="3"/>
    <s v="201806"/>
    <s v="Juin"/>
    <n v="2018"/>
    <s v="Mersch "/>
    <s v="Jeanne"/>
    <n v="77"/>
    <s v="Femme"/>
    <d v="1940-12-01T00:00:00"/>
    <d v="2018-05-18T00:00:00"/>
    <d v="2018-06-11T00:00:00"/>
    <n v="24"/>
    <s v="Hemato"/>
    <s v=""/>
    <s v="lymphome"/>
    <n v="165"/>
    <s v="NC"/>
    <n v="72"/>
    <n v="68"/>
    <n v="26"/>
    <s v="renseigné"/>
    <s v="entre 25 et 30"/>
    <n v="3"/>
    <s v="entre 1 et 5"/>
    <n v="-4"/>
    <s v="NC"/>
    <s v="NC"/>
    <s v="gain"/>
    <s v="NC"/>
    <n v="6"/>
    <n v="-6"/>
    <s v="renseigné"/>
    <s v="non renseigné"/>
    <s v="renseigné"/>
    <x v="1"/>
    <x v="1"/>
    <s v="NC"/>
    <n v="29"/>
    <s v="NC"/>
    <s v="NC"/>
    <d v="2018-07-06T00:00:00"/>
    <d v="2018-06-28T00:00:00"/>
    <n v="1"/>
    <n v="0"/>
    <s v="NC"/>
    <s v="NON"/>
    <s v="NC"/>
    <s v="NON"/>
    <s v="OUI"/>
    <s v="OUI"/>
    <s v="OUI"/>
    <s v="OUI"/>
    <s v="NON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-4kg durant hospit"/>
    <s v="NC"/>
    <m/>
    <m/>
    <x v="1"/>
    <x v="1"/>
    <x v="1"/>
  </r>
  <r>
    <n v="107"/>
    <x v="3"/>
    <s v="201806"/>
    <s v="Juin"/>
    <n v="2018"/>
    <s v="montigny"/>
    <s v="frederic"/>
    <n v="55"/>
    <s v="Homme"/>
    <d v="1962-10-19T00:00:00"/>
    <d v="2018-06-03T00:00:00"/>
    <d v="2018-06-06T00:00:00"/>
    <n v="3"/>
    <s v="Hemato"/>
    <s v=""/>
    <s v="thrombocytemie essentielle"/>
    <n v="184"/>
    <s v="NC"/>
    <n v="79"/>
    <s v="NC"/>
    <n v="23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s v="NC"/>
    <s v="NC"/>
    <s v="NC"/>
    <d v="2018-07-04T00:00:00"/>
    <s v="NC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16"/>
    <x v="1"/>
    <s v="201706"/>
    <s v="Juin"/>
    <n v="2017"/>
    <s v="Morel"/>
    <s v="Serge"/>
    <n v="73"/>
    <s v="Homme"/>
    <d v="1943-01-19T00:00:00"/>
    <d v="2017-05-21T00:00:00"/>
    <d v="2017-06-09T00:00:00"/>
    <n v="19"/>
    <s v="Hemato"/>
    <s v=""/>
    <s v="LAM"/>
    <s v="NC"/>
    <s v="NC"/>
    <n v="60"/>
    <n v="60"/>
    <s v="NC"/>
    <s v="renseigné"/>
    <s v="supérieur à 30"/>
    <n v="2"/>
    <s v="entre 1 et 5"/>
    <n v="0"/>
    <s v="NC"/>
    <s v="NC"/>
    <s v="perte"/>
    <s v="NC"/>
    <n v="0"/>
    <n v="0"/>
    <s v="renseigné"/>
    <s v="non renseigné"/>
    <s v="renseigné"/>
    <x v="15"/>
    <x v="1"/>
    <s v="NC"/>
    <n v="0"/>
    <n v="0"/>
    <n v="0"/>
    <d v="2017-08-18T00:00:00"/>
    <s v="NC"/>
    <n v="0"/>
    <n v="0"/>
    <s v="NC"/>
    <s v="NC"/>
    <s v="NC"/>
    <s v="NC"/>
    <s v="NC"/>
    <s v="NON"/>
    <s v="NON"/>
    <s v="NC"/>
    <s v="NC"/>
    <x v="0"/>
    <s v="SNA"/>
    <s v="NC"/>
    <s v="NC"/>
    <s v="NC"/>
    <s v="NC"/>
    <s v="NC"/>
    <s v="NC"/>
    <s v="NC"/>
    <s v="NC"/>
    <s v="NC"/>
    <s v="NC"/>
    <s v="NC"/>
    <s v="NC"/>
    <s v="SP"/>
    <s v="SP"/>
    <s v="SP"/>
    <x v="1"/>
    <s v="NC"/>
    <s v="NC"/>
    <s v="NC"/>
    <m/>
    <m/>
    <m/>
    <m/>
    <m/>
    <m/>
    <m/>
    <m/>
    <s v="Patient dement , PEC PAL"/>
    <s v="NC"/>
    <m/>
    <m/>
    <x v="1"/>
    <x v="1"/>
    <x v="1"/>
  </r>
  <r>
    <n v="67"/>
    <x v="2"/>
    <s v="201612"/>
    <s v="Décembre"/>
    <n v="2016"/>
    <s v="Nadjarian"/>
    <s v="Raphael"/>
    <n v="49"/>
    <s v="Homme"/>
    <d v="1967-03-20T00:00:00"/>
    <d v="2016-12-06T00:00:00"/>
    <d v="2016-12-08T00:00:00"/>
    <n v="2"/>
    <s v="Hemato"/>
    <s v=""/>
    <s v="LMC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s v="NON"/>
    <n v="0"/>
    <d v="2018-05-14T00:00:00"/>
    <s v="NC"/>
    <n v="0"/>
    <n v="0"/>
    <s v="NC"/>
    <s v="NC"/>
    <s v="NC"/>
    <s v="NC"/>
    <s v="NON"/>
    <s v="NON"/>
    <s v="NON"/>
    <s v="NC"/>
    <s v="NC"/>
    <x v="0"/>
    <s v="SNA"/>
    <s v="NC"/>
    <s v="NC"/>
    <s v="NC"/>
    <s v="NON"/>
    <s v="NON"/>
    <s v="NON"/>
    <s v="NON"/>
    <s v="NON"/>
    <s v="NC"/>
    <s v="NC"/>
    <s v="NC"/>
    <n v="0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72"/>
    <x v="2"/>
    <s v="201612"/>
    <s v="Décembre"/>
    <n v="2016"/>
    <s v="Naitza"/>
    <s v="Sauveur"/>
    <n v="77"/>
    <s v="Homme"/>
    <d v="1939-03-05T00:00:00"/>
    <d v="2016-12-08T00:00:00"/>
    <d v="2016-12-20T00:00:00"/>
    <n v="12"/>
    <s v="Hemato"/>
    <s v=""/>
    <s v="LAM"/>
    <n v="165"/>
    <n v="62"/>
    <n v="64"/>
    <n v="62"/>
    <n v="24"/>
    <s v="renseigné"/>
    <s v="entre 18,5 et 25"/>
    <n v="3"/>
    <s v="entre 1 et 5"/>
    <n v="-2"/>
    <n v="2"/>
    <n v="-3"/>
    <s v="gain"/>
    <s v="perte"/>
    <n v="3"/>
    <n v="-3"/>
    <s v="renseigné"/>
    <s v="renseigné"/>
    <s v="non renseigné"/>
    <x v="4"/>
    <x v="3"/>
    <s v="NC"/>
    <n v="0"/>
    <n v="0"/>
    <n v="0"/>
    <d v="2017-03-07T00:00:00"/>
    <d v="2017-03-06T00:00:00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115"/>
    <x v="3"/>
    <s v="201806"/>
    <s v="Juin"/>
    <n v="2018"/>
    <s v="Nardi"/>
    <s v="Daniel"/>
    <n v="71"/>
    <s v="Homme"/>
    <d v="1946-11-03T00:00:00"/>
    <d v="2018-06-06T00:00:00"/>
    <d v="2018-06-15T00:00:00"/>
    <n v="9"/>
    <s v="Hemato"/>
    <s v=""/>
    <s v="lymphome"/>
    <n v="175"/>
    <n v="86"/>
    <n v="84"/>
    <n v="85"/>
    <n v="27"/>
    <s v="non renseigné"/>
    <s v="NC"/>
    <n v="2"/>
    <s v="entre 1 et 5"/>
    <n v="1"/>
    <n v="-2"/>
    <n v="2"/>
    <s v="perte"/>
    <s v="gain"/>
    <n v="-1"/>
    <n v="1"/>
    <s v="renseigné"/>
    <s v="renseigné"/>
    <s v="renseigné"/>
    <x v="21"/>
    <x v="2"/>
    <s v="NC"/>
    <n v="14"/>
    <n v="1.06"/>
    <n v="0.8"/>
    <d v="2018-07-11T00:00:00"/>
    <s v="NC"/>
    <n v="0"/>
    <n v="0"/>
    <s v="NC"/>
    <s v="OUI"/>
    <s v="NON"/>
    <s v="NC"/>
    <s v="OUI"/>
    <s v="OUI"/>
    <s v="NON"/>
    <s v="NC"/>
    <s v="NON"/>
    <x v="0"/>
    <s v="SNA"/>
    <s v="NC"/>
    <s v="NC"/>
    <s v="NC"/>
    <s v="NC"/>
    <s v="NC"/>
    <s v="NC"/>
    <s v="NC"/>
    <s v="OUI"/>
    <s v="NC"/>
    <s v="NC"/>
    <d v="2017-12-01T00:00:00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108"/>
    <x v="3"/>
    <s v="201806"/>
    <s v="Juin"/>
    <n v="2018"/>
    <s v="Paciny"/>
    <s v="Antoine"/>
    <n v="68"/>
    <s v="Homme"/>
    <d v="1949-08-10T00:00:00"/>
    <d v="2018-05-30T00:00:00"/>
    <d v="2018-06-13T00:00:00"/>
    <n v="14"/>
    <s v="Hemato"/>
    <s v=""/>
    <s v="lymphome"/>
    <n v="170"/>
    <n v="68"/>
    <n v="59"/>
    <s v="NC"/>
    <n v="20"/>
    <s v="renseigné"/>
    <s v="entre 18,5 et 25"/>
    <n v="1"/>
    <s v="entre 1 et 5"/>
    <s v="NC"/>
    <n v="-9"/>
    <n v="13"/>
    <s v="NC"/>
    <s v="gain"/>
    <s v="NC"/>
    <s v="NC"/>
    <s v="non renseigné"/>
    <s v="renseigné"/>
    <s v="renseigné"/>
    <x v="22"/>
    <x v="2"/>
    <s v="NC"/>
    <n v="30"/>
    <n v="0.86"/>
    <n v="0.77"/>
    <d v="2018-08-17T00:00:00"/>
    <s v="NC"/>
    <n v="0"/>
    <n v="2"/>
    <s v="m6"/>
    <s v="OUI"/>
    <s v="NON"/>
    <s v="NON"/>
    <s v="OUI"/>
    <s v="OUI"/>
    <s v="NON"/>
    <s v="NC"/>
    <s v="NON"/>
    <x v="1"/>
    <s v="SNA"/>
    <s v="NC"/>
    <s v="NC"/>
    <s v="NC"/>
    <s v="NC"/>
    <s v="NC"/>
    <s v="NC"/>
    <s v="NC"/>
    <s v="NON"/>
    <s v="NC"/>
    <s v="NC"/>
    <d v="2017-12-01T00:00:00"/>
    <s v="NC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109"/>
    <x v="3"/>
    <s v="201806"/>
    <s v="Juin"/>
    <n v="2018"/>
    <s v="Paris"/>
    <s v="andrÃ©"/>
    <n v="72"/>
    <s v="Homme"/>
    <d v="1946-01-22T00:00:00"/>
    <d v="2018-05-20T00:00:00"/>
    <d v="2018-06-07T00:00:00"/>
    <n v="18"/>
    <s v="Onco"/>
    <s v="TNE"/>
    <s v="TNE"/>
    <n v="166"/>
    <n v="93"/>
    <n v="78"/>
    <n v="79"/>
    <n v="28"/>
    <s v="renseigné"/>
    <s v="entre 25 et 30"/>
    <n v="6"/>
    <s v="entre 5 et 10"/>
    <n v="1"/>
    <n v="-15"/>
    <n v="16"/>
    <s v="perte"/>
    <s v="gain"/>
    <n v="-1"/>
    <n v="1"/>
    <s v="renseigné"/>
    <s v="renseigné"/>
    <s v="renseigné"/>
    <x v="23"/>
    <x v="1"/>
    <s v="NC"/>
    <n v="131"/>
    <s v="OUI"/>
    <n v="1.01"/>
    <d v="2018-05-28T00:00:00"/>
    <d v="2018-04-28T00:00:00"/>
    <n v="1"/>
    <n v="2"/>
    <s v="m6"/>
    <s v="OUI"/>
    <s v="OUI"/>
    <s v="NC"/>
    <s v="OUI"/>
    <s v="OUI"/>
    <s v="OUI"/>
    <s v="NC"/>
    <s v="OUI"/>
    <x v="1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26"/>
    <x v="1"/>
    <s v="201706"/>
    <s v="Juin"/>
    <n v="2017"/>
    <s v="Peffredo 0617"/>
    <s v="Eric"/>
    <n v="58"/>
    <s v="Homme"/>
    <d v="1957-06-14T00:00:00"/>
    <d v="2017-06-02T00:00:00"/>
    <d v="2017-06-08T00:00:00"/>
    <n v="6"/>
    <s v="Onco"/>
    <s v="Digestif"/>
    <s v="cholangiocarcinome"/>
    <n v="173"/>
    <n v="75"/>
    <n v="68"/>
    <n v="70"/>
    <n v="23"/>
    <s v="renseigné"/>
    <s v="entre 18,5 et 25"/>
    <n v="2"/>
    <s v="entre 1 et 5"/>
    <n v="2"/>
    <n v="-7"/>
    <n v="9"/>
    <s v="perte"/>
    <s v="gain"/>
    <n v="-3"/>
    <n v="3"/>
    <s v="renseigné"/>
    <s v="renseigné"/>
    <s v="renseigné"/>
    <x v="15"/>
    <x v="2"/>
    <s v="NC"/>
    <n v="0"/>
    <n v="0"/>
    <n v="0"/>
    <d v="2017-12-05T00:00:00"/>
    <d v="2017-11-15T00:00:00"/>
    <n v="0"/>
    <n v="0"/>
    <s v="NC"/>
    <s v="NC"/>
    <s v="NC"/>
    <s v="NC"/>
    <s v="OUI"/>
    <s v="NON"/>
    <s v="NC"/>
    <s v="NC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d v="2017-03-01T00:00:00"/>
    <s v="NC"/>
    <m/>
    <m/>
    <x v="1"/>
    <x v="1"/>
    <x v="1"/>
  </r>
  <r>
    <n v="138"/>
    <x v="0"/>
    <s v="201712"/>
    <s v="Décembre"/>
    <n v="2017"/>
    <s v="Peffredo1217"/>
    <s v="eric"/>
    <n v="60"/>
    <s v="Homme"/>
    <d v="1957-06-14T00:00:00"/>
    <d v="2017-11-16T00:00:00"/>
    <d v="2017-12-05T00:00:00"/>
    <n v="19"/>
    <s v="Onco"/>
    <s v="Digestif"/>
    <s v="cholangiocarcinome"/>
    <n v="173"/>
    <n v="75"/>
    <n v="70"/>
    <s v="NC"/>
    <n v="23"/>
    <s v="renseigné"/>
    <s v="entre 18,5 et 25"/>
    <n v="1"/>
    <s v="entre 1 et 5"/>
    <s v="NC"/>
    <n v="-5"/>
    <n v="7"/>
    <s v="NC"/>
    <s v="gain"/>
    <s v="NC"/>
    <s v="NC"/>
    <s v="non renseigné"/>
    <s v="renseigné"/>
    <s v="renseigné"/>
    <x v="19"/>
    <x v="1"/>
    <s v="NC"/>
    <s v="NC"/>
    <s v="NC"/>
    <s v="NC"/>
    <d v="2018-12-05T00:00:00"/>
    <s v="NC"/>
    <n v="0"/>
    <n v="0"/>
    <s v="m7"/>
    <s v="NC"/>
    <s v="NC"/>
    <s v="DSE43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30"/>
    <x v="1"/>
    <s v="201706"/>
    <s v="Juin"/>
    <n v="2017"/>
    <s v="Pelazza"/>
    <s v="Claude"/>
    <n v="81"/>
    <s v="Femme"/>
    <d v="1934-07-18T00:00:00"/>
    <d v="2017-06-07T00:00:00"/>
    <d v="2017-06-14T00:00:00"/>
    <n v="7"/>
    <s v="Onco"/>
    <s v="Gynécologique"/>
    <s v="sein"/>
    <n v="165"/>
    <n v="55"/>
    <n v="58"/>
    <n v="56"/>
    <n v="21"/>
    <s v="renseigné"/>
    <s v="entre 18,5 et 25"/>
    <n v="2"/>
    <s v="entre 1 et 5"/>
    <n v="-2"/>
    <n v="3"/>
    <n v="-5"/>
    <s v="gain"/>
    <s v="perte"/>
    <n v="3"/>
    <n v="-3"/>
    <s v="renseigné"/>
    <s v="renseigné"/>
    <s v="non renseigné"/>
    <x v="4"/>
    <x v="3"/>
    <s v="NC"/>
    <n v="0"/>
    <n v="0"/>
    <n v="0"/>
    <d v="2017-09-29T00:00:00"/>
    <d v="2017-06-29T00:00:00"/>
    <n v="0"/>
    <n v="0"/>
    <s v="NC"/>
    <s v="NC"/>
    <s v="NC"/>
    <s v="NC"/>
    <s v="OUI"/>
    <s v="OUI"/>
    <s v="NC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0"/>
    <d v="2017-06-10T00:00:00"/>
    <s v="ENTERROCOCUS FEAC"/>
    <s v="NC"/>
    <m/>
    <m/>
    <m/>
    <m/>
    <m/>
    <m/>
    <s v="OUI"/>
    <m/>
    <s v="55 en mars 2017"/>
    <s v="NC"/>
    <s v="NON"/>
    <d v="2017-06-10T00:00:00"/>
    <x v="0"/>
    <x v="19"/>
    <x v="17"/>
  </r>
  <r>
    <n v="53"/>
    <x v="2"/>
    <s v="201612"/>
    <s v="Décembre"/>
    <n v="2016"/>
    <s v="Pelicot"/>
    <s v="Philippe"/>
    <n v="58"/>
    <s v="Homme"/>
    <d v="1958-05-15T00:00:00"/>
    <d v="2016-11-30T00:00:00"/>
    <d v="2016-12-05T00:00:00"/>
    <n v="5"/>
    <s v="Onco"/>
    <s v="Digestif"/>
    <s v="pancreas"/>
    <n v="178"/>
    <n v="86"/>
    <n v="76"/>
    <n v="75"/>
    <n v="24"/>
    <s v="renseigné"/>
    <s v="entre 18,5 et 25"/>
    <n v="2"/>
    <s v="entre 1 et 5"/>
    <n v="-1"/>
    <n v="-10"/>
    <n v="12"/>
    <s v="gain"/>
    <s v="gain"/>
    <n v="1"/>
    <n v="-1"/>
    <s v="renseigné"/>
    <s v="renseigné"/>
    <s v="renseigné"/>
    <x v="9"/>
    <x v="2"/>
    <s v="NC"/>
    <n v="0"/>
    <n v="0"/>
    <n v="0"/>
    <d v="2018-09-11T00:00:00"/>
    <s v="NC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d v="2016-06-01T00:00:00"/>
    <n v="0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56"/>
    <x v="2"/>
    <s v="201612"/>
    <s v="Décembre"/>
    <n v="2016"/>
    <s v="Peyraud"/>
    <s v="Marie catherine"/>
    <n v="71"/>
    <s v="Femme"/>
    <d v="1945-06-18T00:00:00"/>
    <d v="2016-11-28T00:00:00"/>
    <d v="2016-12-11T00:00:00"/>
    <n v="13"/>
    <s v="Hemato"/>
    <s v=""/>
    <s v="myelome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6-12-11T00:00:00"/>
    <d v="2016-12-01T00:00:00"/>
    <n v="0"/>
    <n v="0"/>
    <s v="m6"/>
    <s v="NC"/>
    <s v="NC"/>
    <s v="NC"/>
    <s v="OUI"/>
    <s v="NON"/>
    <s v="NON"/>
    <s v="NC"/>
    <s v="NC"/>
    <x v="0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148"/>
    <x v="0"/>
    <s v="201712"/>
    <s v="Décembre"/>
    <n v="2017"/>
    <s v="Pierne"/>
    <s v="jean louis"/>
    <n v="52"/>
    <s v="Homme"/>
    <d v="1965-10-28T00:00:00"/>
    <d v="2017-12-07T00:00:00"/>
    <d v="2017-12-11T00:00:00"/>
    <n v="4"/>
    <s v="Hemato"/>
    <s v=""/>
    <s v="SMD"/>
    <n v="172"/>
    <n v="80"/>
    <n v="80"/>
    <s v="NC"/>
    <n v="27"/>
    <s v="non renseigné"/>
    <s v="NC"/>
    <n v="1"/>
    <s v="entre 1 et 5"/>
    <s v="NC"/>
    <n v="0"/>
    <n v="0"/>
    <s v="NC"/>
    <s v="perte"/>
    <s v="NC"/>
    <s v="NC"/>
    <s v="non renseigné"/>
    <s v="renseigné"/>
    <s v="renseigné"/>
    <x v="24"/>
    <x v="0"/>
    <s v="NC"/>
    <s v="NC"/>
    <s v="NC"/>
    <s v="NC"/>
    <s v="NC"/>
    <d v="2018-08-08T00:00:00"/>
    <n v="0"/>
    <n v="0"/>
    <s v="NC"/>
    <s v="NC"/>
    <s v="NC"/>
    <s v="NC"/>
    <s v="NON"/>
    <s v="OUI"/>
    <s v="NON"/>
    <s v="NC"/>
    <s v="NC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La SNG sera posÃ©e par SSr 3 mois plus tard"/>
    <s v="NSP"/>
    <m/>
    <m/>
    <x v="1"/>
    <x v="1"/>
    <x v="1"/>
  </r>
  <r>
    <n v="17"/>
    <x v="1"/>
    <s v="201706"/>
    <s v="Juin"/>
    <n v="2017"/>
    <s v="Pimont"/>
    <s v="Maryvonne"/>
    <n v="65"/>
    <s v="Femme"/>
    <d v="1951-04-03T00:00:00"/>
    <d v="2017-06-01T00:00:00"/>
    <d v="2017-06-07T00:00:00"/>
    <n v="6"/>
    <s v="Onco"/>
    <s v="Indéterminé"/>
    <s v="indeterminé"/>
    <n v="160"/>
    <s v="NC"/>
    <n v="39"/>
    <s v="NC"/>
    <n v="15"/>
    <s v="renseigné"/>
    <s v="&lt;18,5"/>
    <n v="1"/>
    <s v="entre 1 et 5"/>
    <s v="NC"/>
    <s v="NC"/>
    <s v="NC"/>
    <s v="NC"/>
    <s v="NC"/>
    <s v="NC"/>
    <s v="NC"/>
    <s v="non renseigné"/>
    <s v="non renseigné"/>
    <s v="non renseigné"/>
    <x v="4"/>
    <x v="1"/>
    <s v="NC"/>
    <n v="0"/>
    <n v="0"/>
    <n v="0"/>
    <d v="2017-06-12T00:00:00"/>
    <s v="NC"/>
    <n v="0"/>
    <n v="0"/>
    <s v="NC"/>
    <s v="NC"/>
    <s v="NC"/>
    <s v="NC"/>
    <s v="OUI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DEC"/>
    <s v="DEC"/>
    <s v="DEC"/>
    <x v="1"/>
    <s v="NC"/>
    <s v="NC"/>
    <s v="NC"/>
    <m/>
    <m/>
    <m/>
    <m/>
    <m/>
    <m/>
    <m/>
    <m/>
    <s v="NC"/>
    <s v="NC"/>
    <m/>
    <m/>
    <x v="1"/>
    <x v="1"/>
    <x v="1"/>
  </r>
  <r>
    <n v="75"/>
    <x v="2"/>
    <s v="201612"/>
    <s v="Décembre"/>
    <n v="2016"/>
    <s v="Pittia"/>
    <s v="Huguette"/>
    <n v="83"/>
    <s v="Femme"/>
    <d v="1933-08-10T00:00:00"/>
    <d v="2016-12-09T00:00:00"/>
    <d v="2016-12-23T00:00:00"/>
    <n v="14"/>
    <s v="Onco"/>
    <s v="Gynécologique"/>
    <s v="sein"/>
    <s v="NC"/>
    <s v="NC"/>
    <n v="53"/>
    <n v="50"/>
    <s v="NC"/>
    <s v="renseigné"/>
    <s v="supérieur à 30"/>
    <n v="2"/>
    <s v="entre 1 et 5"/>
    <n v="-3"/>
    <s v="NC"/>
    <s v="NC"/>
    <s v="gain"/>
    <s v="NC"/>
    <n v="6"/>
    <n v="-6"/>
    <s v="renseigné"/>
    <s v="non renseigné"/>
    <s v="renseigné"/>
    <x v="18"/>
    <x v="1"/>
    <s v="NC"/>
    <n v="65"/>
    <n v="0"/>
    <n v="0"/>
    <d v="2017-01-28T00:00:00"/>
    <d v="2017-01-23T00:00:00"/>
    <n v="2"/>
    <n v="0"/>
    <s v="NC"/>
    <s v="NC"/>
    <s v="NC"/>
    <s v="DSE43"/>
    <s v="OUI"/>
    <s v="NON"/>
    <s v="OUI"/>
    <s v="NC"/>
    <s v="NC"/>
    <x v="0"/>
    <s v="SNA"/>
    <s v="NC"/>
    <s v="NC"/>
    <s v="NC"/>
    <s v="NC"/>
    <s v="NC"/>
    <s v="NC"/>
    <s v="NC"/>
    <s v="OUI"/>
    <s v="NC"/>
    <s v="NC"/>
    <s v="NC"/>
    <n v="0"/>
    <s v="NON"/>
    <s v="NON"/>
    <s v="IV"/>
    <x v="0"/>
    <d v="2017-01-27T00:00:00"/>
    <s v="STAPH E"/>
    <s v="taille : 1,57 pds 53/ albu 25"/>
    <m/>
    <m/>
    <s v="OUI"/>
    <m/>
    <m/>
    <m/>
    <m/>
    <m/>
    <s v="NC"/>
    <s v="CNO preco par diet non prescris"/>
    <s v="NON"/>
    <d v="2017-01-27T00:00:00"/>
    <x v="0"/>
    <x v="20"/>
    <x v="18"/>
  </r>
  <r>
    <n v="110"/>
    <x v="3"/>
    <s v="201806"/>
    <s v="Juin"/>
    <n v="2018"/>
    <s v="Poucalow"/>
    <s v="Jean claude"/>
    <n v="66"/>
    <s v="Homme"/>
    <d v="1952-02-27T00:00:00"/>
    <d v="2018-05-31T00:00:00"/>
    <d v="2018-06-22T00:00:00"/>
    <n v="22"/>
    <s v="Onco"/>
    <s v="Cutané"/>
    <s v="melanome"/>
    <n v="175"/>
    <n v="65.40000000000000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9"/>
    <x v="3"/>
    <s v="NC"/>
    <n v="0"/>
    <s v="NC"/>
    <s v="NC"/>
    <d v="2018-07-27T00:00:00"/>
    <s v="NC"/>
    <n v="0"/>
    <n v="0"/>
    <s v="NC"/>
    <s v="NON"/>
    <s v="NC"/>
    <s v="NC"/>
    <s v="OUI"/>
    <s v="OUI"/>
    <s v="NON"/>
    <s v="NC"/>
    <s v="NON"/>
    <x v="0"/>
    <s v="SNA"/>
    <s v="NC"/>
    <s v="NC"/>
    <s v="NC"/>
    <s v="NC"/>
    <s v="NC"/>
    <s v="NC"/>
    <s v="NC"/>
    <s v="NON"/>
    <s v="NC"/>
    <s v="NC"/>
    <s v="NC"/>
    <s v="NC"/>
    <s v="SP"/>
    <s v="SP"/>
    <s v="SP"/>
    <x v="1"/>
    <s v="NC"/>
    <s v="NC"/>
    <s v="NC"/>
    <m/>
    <m/>
    <m/>
    <m/>
    <m/>
    <m/>
    <m/>
    <m/>
    <s v="n'a jamais pu se lever pr etre pesÃ©"/>
    <s v="NC"/>
    <m/>
    <m/>
    <x v="1"/>
    <x v="1"/>
    <x v="1"/>
  </r>
  <r>
    <n v="114"/>
    <x v="3"/>
    <s v="201806"/>
    <s v="Juin"/>
    <n v="2018"/>
    <s v="Poudevigne"/>
    <s v="Josette"/>
    <n v="81"/>
    <s v="Femme"/>
    <d v="1937-03-19T00:00:00"/>
    <d v="2018-06-05T00:00:00"/>
    <d v="2018-06-18T00:00:00"/>
    <n v="13"/>
    <s v="Onco"/>
    <s v="Digestif"/>
    <s v="colon"/>
    <n v="168"/>
    <n v="51"/>
    <n v="52"/>
    <n v="56"/>
    <n v="18"/>
    <s v="renseigné"/>
    <s v="&lt;18,5"/>
    <n v="2"/>
    <s v="entre 1 et 5"/>
    <n v="4"/>
    <n v="1"/>
    <n v="-2"/>
    <s v="perte"/>
    <s v="perte"/>
    <n v="-8"/>
    <n v="8"/>
    <s v="renseigné"/>
    <s v="renseigné"/>
    <s v="renseigné"/>
    <x v="15"/>
    <x v="1"/>
    <s v="NC"/>
    <n v="152"/>
    <n v="0.67"/>
    <n v="0.77"/>
    <d v="2017-08-09T00:00:00"/>
    <d v="2017-09-14T00:00:00"/>
    <n v="1"/>
    <n v="2"/>
    <s v="NC"/>
    <s v="OUI"/>
    <s v="NC"/>
    <s v="DSE43"/>
    <s v="OUI"/>
    <s v="OUI"/>
    <s v="OUI"/>
    <s v="NC"/>
    <s v="NON"/>
    <x v="1"/>
    <s v="SNA"/>
    <s v="NC"/>
    <s v="NC"/>
    <s v="NC"/>
    <s v="NC"/>
    <s v="NC"/>
    <s v="NC"/>
    <s v="NC"/>
    <s v="NON"/>
    <s v="NC"/>
    <s v="NC"/>
    <d v="2017-12-01T00:00:00"/>
    <s v="NC"/>
    <s v="SP"/>
    <s v="SP"/>
    <s v="SP"/>
    <x v="1"/>
    <s v="NC"/>
    <s v="NC"/>
    <s v="NC"/>
    <m/>
    <m/>
    <m/>
    <m/>
    <m/>
    <m/>
    <m/>
    <m/>
    <s v="NC"/>
    <s v="en SP"/>
    <m/>
    <m/>
    <x v="1"/>
    <x v="1"/>
    <x v="1"/>
  </r>
  <r>
    <n v="111"/>
    <x v="3"/>
    <s v="201806"/>
    <s v="Juin"/>
    <n v="2018"/>
    <s v="Prat"/>
    <s v="Philippe"/>
    <n v="64"/>
    <s v="Femme"/>
    <d v="1953-11-30T00:00:00"/>
    <d v="2018-05-24T00:00:00"/>
    <d v="2018-06-18T00:00:00"/>
    <n v="25"/>
    <s v="Onco"/>
    <s v="ORL"/>
    <s v="ORL"/>
    <n v="172"/>
    <n v="72"/>
    <n v="61"/>
    <n v="57"/>
    <n v="21"/>
    <s v="renseigné"/>
    <s v="entre 18,5 et 25"/>
    <n v="4"/>
    <s v="entre 1 et 5"/>
    <n v="-4"/>
    <n v="-11"/>
    <n v="15"/>
    <s v="gain"/>
    <s v="gain"/>
    <n v="7"/>
    <n v="-7"/>
    <s v="renseigné"/>
    <s v="renseigné"/>
    <s v="renseigné"/>
    <x v="0"/>
    <x v="0"/>
    <s v="NC"/>
    <n v="19"/>
    <n v="1.27"/>
    <n v="0.73"/>
    <d v="2018-07-20T00:00:00"/>
    <d v="2018-07-10T00:00:00"/>
    <n v="1"/>
    <n v="2"/>
    <s v="NC"/>
    <s v="OUI"/>
    <s v="OUI"/>
    <s v="NC"/>
    <s v="OUI"/>
    <s v="OUI"/>
    <s v="OUI"/>
    <s v="OUI"/>
    <s v="OUI"/>
    <x v="1"/>
    <s v="SNA"/>
    <s v="NC"/>
    <s v="NC"/>
    <s v="NC"/>
    <s v="NC"/>
    <s v="NC"/>
    <s v="NC"/>
    <s v="NC"/>
    <s v="NON"/>
    <s v="NC"/>
    <s v="NC"/>
    <d v="2018-03-01T00:00:00"/>
    <s v="NC"/>
    <s v="NON"/>
    <s v="IV"/>
    <s v="IV"/>
    <x v="1"/>
    <s v="NC"/>
    <s v="NC"/>
    <s v="NC"/>
    <m/>
    <m/>
    <m/>
    <m/>
    <m/>
    <m/>
    <m/>
    <m/>
    <s v="NC"/>
    <s v="Vu tuleur ORL, SNG non possible, Olimel non proposÃ©"/>
    <m/>
    <m/>
    <x v="1"/>
    <x v="1"/>
    <x v="1"/>
  </r>
  <r>
    <n v="55"/>
    <x v="2"/>
    <s v="201612"/>
    <s v="Décembre"/>
    <n v="2016"/>
    <s v="Pulicani"/>
    <s v="Danielle"/>
    <n v="71"/>
    <s v="Femme"/>
    <d v="1945-02-20T00:00:00"/>
    <d v="2016-11-29T00:00:00"/>
    <d v="2016-12-09T00:00:00"/>
    <n v="10"/>
    <s v="Hemato"/>
    <s v=""/>
    <s v="myelome"/>
    <n v="172"/>
    <n v="55"/>
    <n v="50"/>
    <s v="NC"/>
    <n v="17"/>
    <s v="renseigné"/>
    <s v="&lt;18,5"/>
    <n v="3"/>
    <s v="entre 1 et 5"/>
    <s v="NC"/>
    <n v="-5"/>
    <n v="9"/>
    <s v="NC"/>
    <s v="gain"/>
    <s v="NC"/>
    <s v="NC"/>
    <s v="non renseigné"/>
    <s v="renseigné"/>
    <s v="non renseigné"/>
    <x v="4"/>
    <x v="1"/>
    <s v="NC"/>
    <n v="0"/>
    <s v="NON"/>
    <n v="0"/>
    <d v="2018-07-12T00:00:00"/>
    <s v="NC"/>
    <n v="0"/>
    <n v="3"/>
    <s v="m1"/>
    <s v="NC"/>
    <s v="NC"/>
    <s v="NC"/>
    <s v="NON"/>
    <s v="OUI"/>
    <s v="NON"/>
    <s v="NC"/>
    <s v="NC"/>
    <x v="1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s v="PO"/>
    <x v="1"/>
    <s v="NC"/>
    <s v="NC"/>
    <s v="NC"/>
    <m/>
    <m/>
    <m/>
    <m/>
    <m/>
    <m/>
    <m/>
    <m/>
    <s v="NC"/>
    <s v="NC"/>
    <m/>
    <m/>
    <x v="1"/>
    <x v="1"/>
    <x v="1"/>
  </r>
  <r>
    <n v="112"/>
    <x v="3"/>
    <s v="201806"/>
    <s v="Juin"/>
    <n v="2018"/>
    <s v="Quartier"/>
    <s v="Jean"/>
    <n v="68"/>
    <s v="Homme"/>
    <d v="1950-08-29T00:00:00"/>
    <d v="2018-06-04T00:00:00"/>
    <d v="2018-06-08T00:00:00"/>
    <n v="4"/>
    <s v="Hemato"/>
    <s v=""/>
    <s v="lymphome"/>
    <n v="175"/>
    <n v="75"/>
    <n v="72"/>
    <s v="NC"/>
    <n v="24"/>
    <s v="renseigné"/>
    <s v="entre 18,5 et 25"/>
    <n v="1"/>
    <s v="entre 1 et 5"/>
    <s v="NC"/>
    <n v="-3"/>
    <n v="4"/>
    <s v="NC"/>
    <s v="gain"/>
    <s v="NC"/>
    <s v="NC"/>
    <s v="non renseigné"/>
    <s v="renseigné"/>
    <s v="non renseigné"/>
    <x v="4"/>
    <x v="3"/>
    <s v="NC"/>
    <s v="NC"/>
    <s v="NON"/>
    <s v="NC"/>
    <s v="NC"/>
    <s v="NC"/>
    <n v="0"/>
    <n v="0"/>
    <s v="m6"/>
    <s v="NC"/>
    <s v="NC"/>
    <s v="NON"/>
    <s v="NC"/>
    <s v="NON"/>
    <s v="NON"/>
    <s v="NC"/>
    <s v="NON"/>
    <x v="0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s v="IV"/>
    <x v="0"/>
    <d v="2018-06-06T00:00:00"/>
    <s v="STAPH E"/>
    <s v="NC"/>
    <m/>
    <m/>
    <s v="OUI"/>
    <m/>
    <m/>
    <m/>
    <m/>
    <m/>
    <s v="inf pac a staph epi"/>
    <s v="ap changement de PAC, reprise olimel"/>
    <s v="NON"/>
    <m/>
    <x v="3"/>
    <x v="1"/>
    <x v="1"/>
  </r>
  <r>
    <n v="73"/>
    <x v="2"/>
    <s v="201612"/>
    <s v="Décembre"/>
    <n v="2016"/>
    <s v="Ramorino"/>
    <s v="Jean"/>
    <n v="70"/>
    <s v="Homme"/>
    <d v="1946-11-08T00:00:00"/>
    <d v="2016-12-08T00:00:00"/>
    <d v="2016-12-15T00:00:00"/>
    <n v="7"/>
    <s v="Onco"/>
    <s v="ORL"/>
    <s v="ORL"/>
    <n v="173"/>
    <n v="68"/>
    <n v="64"/>
    <s v="NC"/>
    <n v="21"/>
    <s v="renseigné"/>
    <s v="entre 18,5 et 25"/>
    <n v="1"/>
    <s v="entre 1 et 5"/>
    <s v="NC"/>
    <n v="-4"/>
    <n v="6"/>
    <s v="NC"/>
    <s v="gain"/>
    <s v="NC"/>
    <s v="NC"/>
    <s v="non renseigné"/>
    <s v="renseigné"/>
    <s v="non renseigné"/>
    <x v="4"/>
    <x v="2"/>
    <s v="NC"/>
    <n v="87"/>
    <n v="0"/>
    <n v="0"/>
    <s v="NC"/>
    <d v="2016-12-14T00:00:00"/>
    <n v="0"/>
    <n v="0"/>
    <s v="m6"/>
    <s v="NC"/>
    <s v="NC"/>
    <s v="NC"/>
    <s v="NON"/>
    <s v="NON"/>
    <s v="NON"/>
    <s v="NC"/>
    <s v="OUI"/>
    <x v="0"/>
    <s v="Parenteral"/>
    <s v="N7"/>
    <s v="NC"/>
    <s v="NC"/>
    <s v="NC"/>
    <s v="NC"/>
    <s v="NC"/>
    <s v="NC"/>
    <s v="NON"/>
    <s v="NC"/>
    <s v="NC"/>
    <d v="2016-06-18T00:00:00"/>
    <n v="0"/>
    <s v="NON"/>
    <s v="OUI"/>
    <s v="IV"/>
    <x v="0"/>
    <d v="2016-12-13T00:00:00"/>
    <s v="STAPH E"/>
    <s v="OLIMEL SANS VIT"/>
    <m/>
    <m/>
    <s v="OUI"/>
    <m/>
    <m/>
    <m/>
    <m/>
    <m/>
    <s v="inf PAc a staph epi_x000a_10  jrs apres sortie, voit Dr.Millin, pr pose GPE_x000a_Etait depuis 8mois ss NPE"/>
    <s v="sans vitamines"/>
    <s v="NON"/>
    <d v="2016-12-13T00:00:00"/>
    <x v="0"/>
    <x v="21"/>
    <x v="19"/>
  </r>
  <r>
    <n v="35"/>
    <x v="1"/>
    <s v="201706"/>
    <s v="Juin"/>
    <n v="2017"/>
    <s v="Randriaaaaaaaa"/>
    <s v="Germain"/>
    <n v="79"/>
    <s v="Homme"/>
    <d v="1937-04-10T00:00:00"/>
    <d v="2017-06-09T00:00:00"/>
    <d v="2017-06-12T00:00:00"/>
    <n v="3"/>
    <s v="Hemato"/>
    <s v=""/>
    <s v="SMD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8-06-12T00:00:00"/>
    <s v="NC"/>
    <n v="0"/>
    <n v="0"/>
    <s v="NC"/>
    <s v="NC"/>
    <s v="NC"/>
    <s v="NC"/>
    <s v="NON"/>
    <s v="NON"/>
    <s v="NC"/>
    <s v="NC"/>
    <s v="NC"/>
    <x v="0"/>
    <s v="SNA"/>
    <s v="NC"/>
    <s v="NC"/>
    <s v="NC"/>
    <s v="NC"/>
    <s v="NC"/>
    <s v="NC"/>
    <s v="NC"/>
    <s v="NC"/>
    <s v="NC"/>
    <s v="NC"/>
    <s v="NC"/>
    <s v="NC"/>
    <s v="NON"/>
    <s v="NON"/>
    <s v="SP"/>
    <x v="1"/>
    <s v="NC"/>
    <s v="NC"/>
    <s v="NC"/>
    <m/>
    <m/>
    <m/>
    <m/>
    <m/>
    <m/>
    <m/>
    <m/>
    <s v="NC"/>
    <s v="NC"/>
    <m/>
    <m/>
    <x v="1"/>
    <x v="1"/>
    <x v="1"/>
  </r>
  <r>
    <n v="120"/>
    <x v="3"/>
    <s v="201806"/>
    <s v="Juin"/>
    <n v="2018"/>
    <s v="Renaud"/>
    <s v="Marie agnes"/>
    <n v="63"/>
    <s v="Femme"/>
    <d v="1954-08-11T00:00:00"/>
    <d v="2018-06-08T00:00:00"/>
    <d v="2018-06-14T00:00:00"/>
    <n v="6"/>
    <s v="Onco"/>
    <s v="Gynécologique"/>
    <s v="sein"/>
    <n v="159"/>
    <s v="NC"/>
    <n v="54"/>
    <s v="NC"/>
    <n v="21"/>
    <s v="renseigné"/>
    <s v="entre 18,5 et 25"/>
    <n v="1"/>
    <s v="entre 1 et 5"/>
    <s v="NC"/>
    <s v="NC"/>
    <s v="NC"/>
    <s v="NC"/>
    <s v="NC"/>
    <s v="NC"/>
    <s v="NC"/>
    <s v="non renseigné"/>
    <s v="non renseigné"/>
    <s v="renseigné"/>
    <x v="18"/>
    <x v="2"/>
    <s v="NC"/>
    <n v="7"/>
    <s v="NC"/>
    <s v="NC"/>
    <d v="2018-09-14T00:00:00"/>
    <d v="2018-09-14T00:00:00"/>
    <n v="1"/>
    <n v="2"/>
    <s v="NC"/>
    <s v="NC"/>
    <s v="NC"/>
    <s v="DME44.1"/>
    <s v="NON"/>
    <s v="OUI"/>
    <s v="OUI"/>
    <s v="OUI"/>
    <s v="NC"/>
    <x v="1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'a pu etre revu pr rÃ© eval ingesta car RAD.. non revue en HDJ"/>
    <s v="NC"/>
    <m/>
    <m/>
    <x v="1"/>
    <x v="1"/>
    <x v="1"/>
  </r>
  <r>
    <n v="57"/>
    <x v="2"/>
    <s v="201612"/>
    <s v="Décembre"/>
    <n v="2016"/>
    <s v="Reyes durand"/>
    <s v="Noemi"/>
    <n v="75"/>
    <s v="Femme"/>
    <d v="1941-04-13T00:00:00"/>
    <d v="2016-11-27T00:00:00"/>
    <d v="2016-12-31T00:00:00"/>
    <n v="34"/>
    <s v="Onco"/>
    <s v="Digestif"/>
    <s v="colon"/>
    <n v="151"/>
    <n v="43"/>
    <n v="42"/>
    <n v="44"/>
    <n v="18"/>
    <s v="renseigné"/>
    <s v="&lt;18,5"/>
    <n v="4"/>
    <s v="entre 1 et 5"/>
    <n v="2"/>
    <n v="-1"/>
    <n v="2"/>
    <s v="perte"/>
    <s v="gain"/>
    <n v="-5"/>
    <n v="5"/>
    <s v="renseigné"/>
    <s v="renseigné"/>
    <s v="non renseigné"/>
    <x v="4"/>
    <x v="2"/>
    <s v="NC"/>
    <n v="0"/>
    <s v="NON"/>
    <n v="0"/>
    <s v="NC"/>
    <d v="2016-12-17T00:00:00"/>
    <n v="0"/>
    <n v="0"/>
    <s v="m1"/>
    <s v="NC"/>
    <s v="NC"/>
    <s v="NC"/>
    <s v="OUI"/>
    <s v="NON"/>
    <s v="NON"/>
    <s v="NC"/>
    <s v="NC"/>
    <x v="0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s v="IV"/>
    <x v="0"/>
    <d v="2016-12-06T00:00:00"/>
    <s v="staph epi"/>
    <s v="PARENTERALE"/>
    <m/>
    <m/>
    <s v="OUI"/>
    <m/>
    <m/>
    <m/>
    <m/>
    <m/>
    <s v="inf pas a staph epi. mise en place vanco puis reprise olimel"/>
    <s v="pas de vit, arret  5jrs avant sa mort.olimel 3jrs, puis relai perikabiven 11jrs, puis de nouveau olimel 6jrs, arret "/>
    <s v="NON"/>
    <d v="2016-12-06T00:00:00"/>
    <x v="0"/>
    <x v="22"/>
    <x v="20"/>
  </r>
  <r>
    <n v="149"/>
    <x v="0"/>
    <s v="201712"/>
    <s v="Décembre"/>
    <n v="2017"/>
    <s v="Riviere"/>
    <s v="lucette"/>
    <n v="74"/>
    <s v="Femme"/>
    <d v="1943-01-24T00:00:00"/>
    <d v="2017-12-07T00:00:00"/>
    <d v="2017-12-09T00:00:00"/>
    <n v="2"/>
    <s v="Onco"/>
    <s v="Gynécologique"/>
    <s v="sein"/>
    <n v="160"/>
    <n v="84"/>
    <n v="76"/>
    <s v="NC"/>
    <n v="30"/>
    <s v="renseigné"/>
    <s v="supérieur à 30"/>
    <n v="1"/>
    <s v="entre 1 et 5"/>
    <s v="NC"/>
    <n v="-8"/>
    <n v="10"/>
    <s v="NC"/>
    <s v="gain"/>
    <s v="NC"/>
    <s v="NC"/>
    <s v="non renseigné"/>
    <s v="renseigné"/>
    <s v="non renseigné"/>
    <x v="4"/>
    <x v="3"/>
    <s v="NC"/>
    <s v="NC"/>
    <s v="NC"/>
    <s v="NC"/>
    <d v="2018-10-04T00:00:00"/>
    <d v="2018-10-04T00:00:00"/>
    <n v="0"/>
    <n v="0"/>
    <s v="m3"/>
    <s v="NC"/>
    <s v="NC"/>
    <s v="NC"/>
    <s v="NON"/>
    <s v="OUI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SP"/>
    <m/>
    <m/>
    <x v="1"/>
    <x v="1"/>
    <x v="1"/>
  </r>
  <r>
    <n v="139"/>
    <x v="0"/>
    <s v="201712"/>
    <s v="Décembre"/>
    <n v="2017"/>
    <s v="Rocard"/>
    <s v="Maryse"/>
    <n v="72"/>
    <s v="Femme"/>
    <d v="1945-08-05T00:00:00"/>
    <d v="2017-11-15T00:00:00"/>
    <d v="2017-12-13T00:00:00"/>
    <n v="28"/>
    <s v="Onco"/>
    <s v="Gynécologique"/>
    <s v="sein"/>
    <n v="167"/>
    <n v="63"/>
    <n v="58"/>
    <n v="55"/>
    <n v="21"/>
    <s v="renseigné"/>
    <s v="entre 18,5 et 25"/>
    <n v="3"/>
    <s v="entre 1 et 5"/>
    <n v="-3"/>
    <n v="-5"/>
    <n v="8"/>
    <s v="gain"/>
    <s v="gain"/>
    <n v="5"/>
    <n v="-5"/>
    <s v="renseigné"/>
    <s v="renseigné"/>
    <s v="renseigné"/>
    <x v="21"/>
    <x v="2"/>
    <s v="NC"/>
    <n v="81"/>
    <s v="NC"/>
    <s v="NC"/>
    <d v="2018-02-19T00:00:00"/>
    <s v="NC"/>
    <n v="2"/>
    <n v="0"/>
    <s v="m3"/>
    <s v="NON"/>
    <s v="NC"/>
    <s v="DME44.1"/>
    <s v="OUI"/>
    <s v="OUI"/>
    <s v="OUI"/>
    <s v="OUI"/>
    <s v="OUI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ON proposÃ©e"/>
    <m/>
    <m/>
    <x v="1"/>
    <x v="1"/>
    <x v="1"/>
  </r>
  <r>
    <n v="150"/>
    <x v="2"/>
    <s v="201612"/>
    <s v="Décembre"/>
    <n v="2016"/>
    <s v="roger"/>
    <s v="andré"/>
    <n v="77"/>
    <s v="Homme"/>
    <d v="1939-03-20T00:00:00"/>
    <d v="2016-11-29T00:00:00"/>
    <d v="2016-12-12T00:00:00"/>
    <n v="13"/>
    <s v="Onco"/>
    <s v="Digestif"/>
    <s v="pancreas"/>
    <n v="157"/>
    <n v="47"/>
    <n v="49"/>
    <n v="50"/>
    <n v="20"/>
    <s v="renseigné"/>
    <s v="entre 18,5 et 25"/>
    <n v="3"/>
    <s v="entre 1 et 5"/>
    <n v="1"/>
    <n v="2"/>
    <n v="-4"/>
    <s v="perte"/>
    <s v="perte"/>
    <n v="-2"/>
    <n v="2"/>
    <s v="renseigné"/>
    <s v="renseigné"/>
    <s v="non renseigné"/>
    <x v="4"/>
    <x v="3"/>
    <s v="NC"/>
    <s v="NC"/>
    <s v="NC"/>
    <s v="NC"/>
    <s v="NC"/>
    <s v="NC"/>
    <n v="0"/>
    <n v="0"/>
    <s v="NC"/>
    <s v="NON"/>
    <s v="NC"/>
    <s v="NC"/>
    <s v="OUI"/>
    <s v="NON"/>
    <s v="NON"/>
    <s v="NC"/>
    <s v="nsp"/>
    <x v="0"/>
    <s v="SNA"/>
    <s v="NC"/>
    <s v="NC"/>
    <s v="NC"/>
    <s v="NC"/>
    <s v="NC"/>
    <s v="NC"/>
    <s v="NC"/>
    <s v="OUI"/>
    <s v="NC"/>
    <s v="NC"/>
    <s v="NC"/>
    <s v="NC"/>
    <s v="NON"/>
    <s v="OUI"/>
    <s v="IV"/>
    <x v="0"/>
    <d v="2016-12-16T00:00:00"/>
    <s v="staph epi"/>
    <s v="PAS DE NUTRITION"/>
    <m/>
    <m/>
    <s v="OUI"/>
    <m/>
    <m/>
    <m/>
    <m/>
    <m/>
    <s v="NC"/>
    <s v="NC"/>
    <s v="NON"/>
    <m/>
    <x v="2"/>
    <x v="1"/>
    <x v="1"/>
  </r>
  <r>
    <n v="140"/>
    <x v="0"/>
    <s v="201712"/>
    <s v="Décembre"/>
    <n v="2017"/>
    <s v="Roman"/>
    <s v="danielle"/>
    <n v="67"/>
    <s v="Femme"/>
    <d v="1950-01-15T00:00:00"/>
    <d v="2017-11-22T00:00:00"/>
    <d v="2017-12-11T00:00:00"/>
    <n v="19"/>
    <s v="Onco"/>
    <s v="ORL"/>
    <s v="ORL"/>
    <n v="153"/>
    <n v="56"/>
    <n v="53"/>
    <n v="55"/>
    <n v="23"/>
    <s v="non renseigné"/>
    <s v="NC"/>
    <n v="2"/>
    <s v="entre 1 et 5"/>
    <n v="2"/>
    <n v="-3"/>
    <n v="5"/>
    <s v="perte"/>
    <s v="gain"/>
    <n v="-4"/>
    <n v="4"/>
    <s v="renseigné"/>
    <s v="renseigné"/>
    <s v="renseigné"/>
    <x v="25"/>
    <x v="2"/>
    <s v="NC"/>
    <n v="105"/>
    <s v="NC"/>
    <s v="NC"/>
    <s v="NC"/>
    <s v="NC"/>
    <n v="3"/>
    <n v="0"/>
    <s v="m1"/>
    <s v="NON"/>
    <s v="NC"/>
    <s v="NC"/>
    <s v="NC"/>
    <s v="NON"/>
    <s v="OUI"/>
    <s v="OUI"/>
    <s v="OUI"/>
    <x v="0"/>
    <s v="Parenteral"/>
    <s v="N7"/>
    <s v="OUI"/>
    <s v="NC"/>
    <s v="NC"/>
    <s v="NON"/>
    <s v="NON"/>
    <s v="NC"/>
    <s v="NON"/>
    <s v="NC"/>
    <s v="on"/>
    <s v="NC"/>
    <s v="NC"/>
    <s v="NON"/>
    <s v="OUI"/>
    <s v="IV"/>
    <x v="0"/>
    <d v="2017-11-22T00:00:00"/>
    <s v="staph epi"/>
    <s v="NP CAR PRB GPE/ RADIO CHIMIO"/>
    <m/>
    <m/>
    <s v="OUI"/>
    <m/>
    <m/>
    <m/>
    <m/>
    <m/>
    <s v="NC"/>
    <s v="A eu un prob avec sa GPe, dc obligÃ©e d e passer en parenterale le teps de fiare le pt sur sa GPE_x000a_periK durant TTT ,PAC"/>
    <s v="NON"/>
    <m/>
    <x v="3"/>
    <x v="1"/>
    <x v="1"/>
  </r>
  <r>
    <n v="141"/>
    <x v="0"/>
    <s v="201712"/>
    <s v="Décembre"/>
    <n v="2017"/>
    <s v="Rouge "/>
    <s v="christiane"/>
    <n v="61"/>
    <s v="Femme"/>
    <d v="1956-05-10T00:00:00"/>
    <d v="2017-11-30T00:00:00"/>
    <d v="2017-12-08T00:00:00"/>
    <n v="8"/>
    <s v="Onco"/>
    <s v="Gynécologique"/>
    <s v="ovaire"/>
    <n v="158"/>
    <n v="88"/>
    <n v="83"/>
    <n v="69"/>
    <n v="33"/>
    <s v="renseigné"/>
    <s v="supérieur à 30"/>
    <n v="3"/>
    <s v="entre 1 et 5"/>
    <n v="-14"/>
    <n v="-5"/>
    <n v="6"/>
    <s v="gain"/>
    <s v="gain"/>
    <n v="17"/>
    <n v="-17"/>
    <s v="renseigné"/>
    <s v="renseigné"/>
    <s v="renseigné"/>
    <x v="1"/>
    <x v="2"/>
    <s v="NC"/>
    <s v="NC"/>
    <s v="OUI"/>
    <n v="0.56000000000000005"/>
    <d v="2018-09-27T00:00:00"/>
    <s v="NC"/>
    <n v="2"/>
    <n v="2"/>
    <s v="m1"/>
    <s v="OUI"/>
    <s v="OUI"/>
    <s v="DME44.1"/>
    <s v="NON"/>
    <s v="OUI"/>
    <s v="OUI"/>
    <s v="OUI"/>
    <s v="NON"/>
    <x v="1"/>
    <s v="SNA"/>
    <s v="NC"/>
    <s v="NC"/>
    <s v="NC"/>
    <s v="OUI"/>
    <s v="OUI"/>
    <s v="OUI"/>
    <s v="OUI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Perte majeure de pds durant hospit_x000a_obese denutrie"/>
    <s v="NC"/>
    <m/>
    <m/>
    <x v="1"/>
    <x v="1"/>
    <x v="1"/>
  </r>
  <r>
    <n v="151"/>
    <x v="1"/>
    <s v="201706"/>
    <s v="Juin"/>
    <n v="2017"/>
    <s v="sanchez"/>
    <s v="marie"/>
    <n v="74"/>
    <s v="Femme"/>
    <d v="1943-05-21T00:00:00"/>
    <d v="2017-05-04T00:00:00"/>
    <d v="2017-06-28T00:00:00"/>
    <n v="55"/>
    <s v="Onco"/>
    <s v="Gynécologique"/>
    <s v="sein"/>
    <n v="160"/>
    <s v="NC"/>
    <n v="49"/>
    <n v="47"/>
    <n v="19"/>
    <s v="renseigné"/>
    <s v="entre 18,5 et 25"/>
    <n v="8"/>
    <s v="entre 5 et 10"/>
    <n v="-2"/>
    <s v="NC"/>
    <s v="NC"/>
    <s v="gain"/>
    <s v="NC"/>
    <n v="4"/>
    <n v="-4"/>
    <s v="renseigné"/>
    <s v="non renseigné"/>
    <s v="renseigné"/>
    <x v="6"/>
    <x v="1"/>
    <s v="NC"/>
    <s v="NC"/>
    <s v="NC"/>
    <s v="NC"/>
    <d v="2018-10-10T00:00:00"/>
    <d v="2017-06-14T00:00:00"/>
    <n v="2"/>
    <n v="2"/>
    <s v="NC"/>
    <s v="NON"/>
    <s v="NC"/>
    <s v="DSE43"/>
    <s v="NON"/>
    <s v="OUI"/>
    <s v="OUI"/>
    <s v="NC"/>
    <s v="NON"/>
    <x v="1"/>
    <s v="Parenteral"/>
    <s v="N7"/>
    <s v="NC"/>
    <s v="NON"/>
    <s v="NON"/>
    <s v="NC"/>
    <s v="NC"/>
    <s v="NC"/>
    <s v="NON"/>
    <s v="NC"/>
    <s v="on"/>
    <s v="NC"/>
    <s v="NC"/>
    <s v="NON"/>
    <s v="OUI"/>
    <s v="IV"/>
    <x v="0"/>
    <d v="2017-06-09T00:00:00"/>
    <s v="STAPH E"/>
    <s v="OLIMEL"/>
    <m/>
    <m/>
    <s v="OUI"/>
    <m/>
    <m/>
    <m/>
    <m/>
    <m/>
    <s v="Gros probleme de prise de pds durant hospit, avec poids montÃ© a 64Kg,  car olimel+ hydrat diurne"/>
    <s v="olipmel pdt 37 jrs , puis relai perikabiven/ inf PAC_x000a_1 cslt diet preconisant arret NPE"/>
    <s v="NON"/>
    <m/>
    <x v="3"/>
    <x v="1"/>
    <x v="1"/>
  </r>
  <r>
    <n v="19"/>
    <x v="1"/>
    <s v="201706"/>
    <s v="Juin"/>
    <n v="2017"/>
    <s v="Sanna"/>
    <s v="Philippe"/>
    <n v="61"/>
    <s v="Homme"/>
    <d v="1954-09-19T00:00:00"/>
    <d v="2017-05-31T00:00:00"/>
    <d v="2017-06-22T00:00:00"/>
    <n v="22"/>
    <s v="Onco"/>
    <s v="ORL"/>
    <s v="ORL"/>
    <n v="180"/>
    <n v="70"/>
    <n v="70"/>
    <n v="72"/>
    <n v="22"/>
    <s v="renseigné"/>
    <s v="entre 18,5 et 25"/>
    <n v="5"/>
    <s v="entre 5 et 10"/>
    <n v="2"/>
    <n v="0"/>
    <n v="0"/>
    <s v="perte"/>
    <s v="perte"/>
    <n v="-3"/>
    <n v="3"/>
    <s v="renseigné"/>
    <s v="renseigné"/>
    <s v="non renseigné"/>
    <x v="4"/>
    <x v="3"/>
    <s v="NC"/>
    <n v="21"/>
    <n v="0"/>
    <s v="0.75"/>
    <d v="2017-08-13T00:00:00"/>
    <d v="2017-07-10T00:00:00"/>
    <n v="0"/>
    <n v="0"/>
    <s v="NC"/>
    <s v="NC"/>
    <s v="NC"/>
    <s v="NC"/>
    <s v="NON"/>
    <s v="NON"/>
    <s v="NON"/>
    <s v="NC"/>
    <s v="NC"/>
    <x v="0"/>
    <s v="enterale"/>
    <s v="GPE"/>
    <s v="NC"/>
    <s v="NON"/>
    <s v="NC"/>
    <s v="NC"/>
    <s v="NC"/>
    <s v="NC"/>
    <s v="NON"/>
    <s v="NC"/>
    <s v="NC"/>
    <s v="NC"/>
    <s v="NC"/>
    <s v="NON"/>
    <s v="OUI"/>
    <s v="IV"/>
    <x v="0"/>
    <d v="2017-06-10T00:00:00"/>
    <s v="STAPH E"/>
    <s v="PAS DE NUTRITION"/>
    <m/>
    <m/>
    <s v="OUI"/>
    <m/>
    <m/>
    <m/>
    <m/>
    <m/>
    <s v="GPE posÃ©e en avril 2017, ap cslt med nutritionniste_x000a_jaais vu diet durant hospit_x000a_durant hospit: inf PAC_x000a_74kg en mars 2017"/>
    <s v="pas adapt car pt avit il ce protocole a domicile avec prestataire"/>
    <s v="NON"/>
    <m/>
    <x v="3"/>
    <x v="1"/>
    <x v="1"/>
  </r>
  <r>
    <n v="58"/>
    <x v="2"/>
    <s v="201612"/>
    <s v="Décembre"/>
    <n v="2016"/>
    <s v="Santiago"/>
    <s v="Louise"/>
    <n v="77"/>
    <s v="Femme"/>
    <d v="1932-02-12T00:00:00"/>
    <d v="2016-11-25T00:00:00"/>
    <d v="2016-12-08T00:00:00"/>
    <n v="13"/>
    <s v="Hemato"/>
    <s v=""/>
    <s v="lymphome"/>
    <n v="160"/>
    <n v="59"/>
    <n v="52"/>
    <s v="NC"/>
    <n v="20"/>
    <s v="renseigné"/>
    <s v="entre 18,5 et 25"/>
    <n v="1"/>
    <s v="entre 1 et 5"/>
    <s v="NC"/>
    <n v="-7"/>
    <n v="12"/>
    <s v="NC"/>
    <s v="gain"/>
    <s v="NC"/>
    <s v="NC"/>
    <s v="non renseigné"/>
    <s v="renseigné"/>
    <s v="renseigné"/>
    <x v="6"/>
    <x v="1"/>
    <s v="NC"/>
    <n v="284"/>
    <s v="NON"/>
    <n v="0"/>
    <d v="2018-09-12T00:00:00"/>
    <s v="NC"/>
    <n v="0"/>
    <n v="0"/>
    <s v="m3"/>
    <s v="NC"/>
    <s v="NC"/>
    <s v="NC"/>
    <s v="NON"/>
    <s v="NON"/>
    <s v="NON"/>
    <s v="NC"/>
    <s v="NC"/>
    <x v="0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s v="IV"/>
    <x v="0"/>
    <d v="2016-12-01T00:00:00"/>
    <s v="STAPH AUREUS"/>
    <s v="OLIMEL AV VIT"/>
    <m/>
    <m/>
    <m/>
    <m/>
    <s v="OUI"/>
    <m/>
    <m/>
    <m/>
    <s v="NC"/>
    <s v="inf pac, a stpah , relai periK, , ablation PAC_x000a_PeriK, stop 48h avant depart"/>
    <s v="NON"/>
    <m/>
    <x v="3"/>
    <x v="1"/>
    <x v="1"/>
  </r>
  <r>
    <n v="60"/>
    <x v="2"/>
    <s v="201612"/>
    <s v="Décembre"/>
    <n v="2016"/>
    <s v="Savenkoff"/>
    <s v="Concetta"/>
    <n v="85"/>
    <s v="Femme"/>
    <d v="1931-11-06T00:00:00"/>
    <d v="2016-12-01T00:00:00"/>
    <d v="2016-12-12T00:00:00"/>
    <n v="11"/>
    <s v="Onco"/>
    <s v="Gynécologique"/>
    <s v="ovaire"/>
    <s v="NC"/>
    <s v="NC"/>
    <n v="56"/>
    <n v="55"/>
    <s v="NC"/>
    <s v="renseigné"/>
    <s v="supérieur à 30"/>
    <n v="2"/>
    <s v="entre 1 et 5"/>
    <n v="-1"/>
    <s v="NC"/>
    <s v="NC"/>
    <s v="gain"/>
    <s v="NC"/>
    <n v="2"/>
    <n v="-2"/>
    <s v="renseigné"/>
    <s v="non renseigné"/>
    <s v="renseigné"/>
    <x v="6"/>
    <x v="1"/>
    <s v="NC"/>
    <n v="0"/>
    <s v="NON"/>
    <n v="0"/>
    <d v="2017-03-02T00:00:00"/>
    <d v="2016-05-12T00:00:00"/>
    <n v="0"/>
    <n v="2"/>
    <s v="NC"/>
    <s v="NC"/>
    <s v="NC"/>
    <s v="NC"/>
    <s v="OUI"/>
    <s v="NON"/>
    <s v="NON"/>
    <s v="NC"/>
    <s v="NC"/>
    <x v="1"/>
    <s v="SNA"/>
    <s v="NC"/>
    <s v="NC"/>
    <s v="NC"/>
    <s v="NON"/>
    <s v="NON"/>
    <s v="NON"/>
    <s v="NON"/>
    <s v="NON"/>
    <s v="NC"/>
    <s v="NC"/>
    <s v="NC"/>
    <n v="0"/>
    <s v="NON"/>
    <s v="OUI"/>
    <s v="IV"/>
    <x v="1"/>
    <s v="NC"/>
    <s v="NC"/>
    <s v="NC"/>
    <m/>
    <m/>
    <m/>
    <m/>
    <m/>
    <m/>
    <m/>
    <m/>
    <s v="NC"/>
    <s v="NC"/>
    <m/>
    <m/>
    <x v="1"/>
    <x v="1"/>
    <x v="1"/>
  </r>
  <r>
    <n v="33"/>
    <x v="1"/>
    <s v="201706"/>
    <s v="Juin"/>
    <n v="2017"/>
    <s v="Scarangella"/>
    <s v="Marie"/>
    <n v="47"/>
    <s v="Femme"/>
    <d v="1968-06-21T00:00:00"/>
    <d v="2018-06-08T00:00:00"/>
    <d v="2018-06-12T00:00:00"/>
    <n v="4"/>
    <s v="Onco"/>
    <s v="Cutané"/>
    <s v="melanome"/>
    <n v="165"/>
    <s v="NC"/>
    <n v="65"/>
    <s v="NC"/>
    <n v="24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0"/>
    <s v="NC"/>
    <n v="0"/>
    <n v="0"/>
    <n v="0"/>
    <d v="2017-08-07T00:00:00"/>
    <d v="2017-08-07T00:00:00"/>
    <n v="0"/>
    <n v="0"/>
    <s v="NC"/>
    <s v="NC"/>
    <s v="NC"/>
    <s v="NC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MELANOME"/>
    <m/>
    <m/>
    <m/>
    <m/>
    <m/>
    <m/>
    <m/>
    <m/>
    <s v="entrÃ©e pr bilan de cephalÃ©es post innumotherapie"/>
    <s v="NC"/>
    <m/>
    <m/>
    <x v="1"/>
    <x v="1"/>
    <x v="1"/>
  </r>
  <r>
    <n v="61"/>
    <x v="2"/>
    <s v="201612"/>
    <s v="Décembre"/>
    <n v="2016"/>
    <s v="Schiano "/>
    <s v="Michel"/>
    <n v="83"/>
    <s v="Homme"/>
    <d v="1933-09-23T00:00:00"/>
    <d v="2016-12-02T00:00:00"/>
    <d v="2016-12-09T00:00:00"/>
    <n v="7"/>
    <s v="Onco"/>
    <s v="ORL"/>
    <s v="ORL"/>
    <n v="169"/>
    <s v="NC"/>
    <n v="63"/>
    <s v="NC"/>
    <n v="22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x v="25"/>
    <x v="1"/>
    <s v="NC"/>
    <n v="0"/>
    <s v="NON"/>
    <n v="0"/>
    <d v="2017-01-31T00:00:00"/>
    <d v="2016-12-14T00:00:00"/>
    <n v="0"/>
    <n v="0"/>
    <s v="NC"/>
    <s v="NC"/>
    <s v="NC"/>
    <s v="NC"/>
    <s v="OUI"/>
    <s v="OUI"/>
    <s v="NON"/>
    <s v="NC"/>
    <s v="NC"/>
    <x v="0"/>
    <s v="SNA"/>
    <s v="NC"/>
    <s v="NC"/>
    <s v="NC"/>
    <s v="NON"/>
    <s v="NON"/>
    <s v="NON"/>
    <s v="NON"/>
    <s v="NON"/>
    <s v="NC"/>
    <s v="NC"/>
    <s v="NC"/>
    <n v="0"/>
    <s v="NON"/>
    <s v="OUI"/>
    <s v="IV"/>
    <x v="1"/>
    <s v="NC"/>
    <s v="NC"/>
    <s v="NC"/>
    <m/>
    <m/>
    <m/>
    <m/>
    <m/>
    <m/>
    <m/>
    <m/>
    <s v="etait sous parenterale a la maison, stop lors hospit"/>
    <s v="NC"/>
    <m/>
    <m/>
    <x v="1"/>
    <x v="1"/>
    <x v="1"/>
  </r>
  <r>
    <n v="62"/>
    <x v="2"/>
    <s v="201612"/>
    <s v="Décembre"/>
    <n v="2016"/>
    <s v="Seigneur"/>
    <s v="Monique"/>
    <n v="83"/>
    <s v="Femme"/>
    <d v="1933-02-09T00:00:00"/>
    <d v="2016-11-04T00:00:00"/>
    <d v="2016-12-14T00:00:00"/>
    <n v="40"/>
    <s v="Onco"/>
    <s v="Digestif"/>
    <s v="pancreas"/>
    <n v="165"/>
    <s v="NC"/>
    <n v="62"/>
    <n v="66"/>
    <n v="23"/>
    <s v="renseigné"/>
    <s v="entre 18,5 et 25"/>
    <n v="2"/>
    <s v="entre 1 et 5"/>
    <n v="4"/>
    <s v="NC"/>
    <s v="NC"/>
    <s v="perte"/>
    <s v="NC"/>
    <n v="-6"/>
    <n v="6"/>
    <s v="renseigné"/>
    <s v="non renseigné"/>
    <s v="non renseigné"/>
    <x v="4"/>
    <x v="0"/>
    <s v="NC"/>
    <n v="108"/>
    <s v="NON"/>
    <n v="0"/>
    <d v="2016-12-14T00:00:00"/>
    <d v="2016-12-01T00:00:00"/>
    <n v="0"/>
    <n v="0"/>
    <s v="NC"/>
    <s v="NC"/>
    <s v="NC"/>
    <s v="NC"/>
    <s v="OUI"/>
    <s v="OUI"/>
    <s v="OUI"/>
    <s v="NC"/>
    <s v="NC"/>
    <x v="0"/>
    <s v="Parenteral"/>
    <s v="N7"/>
    <s v="NC"/>
    <s v="NC"/>
    <s v="NON"/>
    <s v="NON"/>
    <s v="NON"/>
    <s v="NON"/>
    <s v="NON"/>
    <s v="NC"/>
    <s v="NC"/>
    <s v="NC"/>
    <n v="0"/>
    <s v="NON"/>
    <s v="OUI"/>
    <s v="IV"/>
    <x v="0"/>
    <d v="2016-11-17T00:00:00"/>
    <s v="PYO"/>
    <s v="OLIMEL SANS VIT"/>
    <s v="OUI"/>
    <m/>
    <m/>
    <m/>
    <m/>
    <m/>
    <m/>
    <m/>
    <s v="NC"/>
    <s v="N7 sans vit , ni adaptation des doses pdt 3 jrs, en plus hyperhydratation"/>
    <s v="NON"/>
    <d v="2016-11-17T00:00:00"/>
    <x v="0"/>
    <x v="23"/>
    <x v="21"/>
  </r>
  <r>
    <n v="20"/>
    <x v="1"/>
    <s v="201706"/>
    <s v="Juin"/>
    <n v="2017"/>
    <s v="Seitier"/>
    <s v="Monique"/>
    <n v="81"/>
    <s v="Femme"/>
    <d v="1935-02-07T00:00:00"/>
    <d v="2017-05-29T00:00:00"/>
    <d v="2017-06-07T00:00:00"/>
    <n v="9"/>
    <s v="Onco"/>
    <s v="Gynécologique"/>
    <s v="sein"/>
    <n v="170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15"/>
    <x v="1"/>
    <s v="NC"/>
    <n v="0"/>
    <n v="0"/>
    <n v="0"/>
    <d v="2017-08-03T00:00:00"/>
    <d v="2017-05-15T00:00:00"/>
    <n v="0"/>
    <n v="3"/>
    <s v="NC"/>
    <s v="NC"/>
    <s v="NC"/>
    <s v="NC"/>
    <s v="OUI"/>
    <s v="NON"/>
    <s v="NON"/>
    <s v="NC"/>
    <s v="NC"/>
    <x v="1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jamais de pds de tte sa PEC ni diet_x000a_albu faites le dernier jour de son hospit avant tf en USP"/>
    <s v="NC"/>
    <m/>
    <m/>
    <x v="1"/>
    <x v="1"/>
    <x v="1"/>
  </r>
  <r>
    <n v="63"/>
    <x v="2"/>
    <s v="201612"/>
    <s v="Décembre"/>
    <n v="2016"/>
    <s v="Sieli"/>
    <s v="Patrick"/>
    <n v="63"/>
    <s v="Homme"/>
    <d v="1952-11-10T00:00:00"/>
    <d v="2016-12-03T00:00:00"/>
    <d v="2016-12-12T00:00:00"/>
    <n v="9"/>
    <s v="Onco"/>
    <s v="ORL"/>
    <s v="ORL"/>
    <n v="170"/>
    <n v="63"/>
    <n v="63"/>
    <s v="NC"/>
    <n v="22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x v="4"/>
    <x v="3"/>
    <s v="NC"/>
    <n v="260"/>
    <s v="NON"/>
    <n v="0"/>
    <d v="2017-11-08T00:00:00"/>
    <d v="2017-11-02T00:00:00"/>
    <n v="0"/>
    <n v="0"/>
    <s v="NC"/>
    <s v="NC"/>
    <s v="NC"/>
    <s v="NC"/>
    <s v="OUI"/>
    <s v="NON"/>
    <s v="NON"/>
    <s v="NON"/>
    <s v="NC"/>
    <x v="0"/>
    <s v="enterale"/>
    <s v="GPE"/>
    <s v="NC"/>
    <s v="NC"/>
    <s v="NON"/>
    <s v="NON"/>
    <s v="NON"/>
    <s v="NON"/>
    <s v="NON"/>
    <s v="NC"/>
    <s v="NC"/>
    <d v="2016-11-01T00:00:00"/>
    <n v="0"/>
    <s v="NON"/>
    <s v="OUI"/>
    <s v="IV"/>
    <x v="0"/>
    <d v="2016-11-30T00:00:00"/>
    <s v="PYO"/>
    <s v="GPE"/>
    <s v="OUI"/>
    <m/>
    <m/>
    <m/>
    <m/>
    <m/>
    <m/>
    <m/>
    <s v="NC"/>
    <s v="evenement inf pac a pyo_x000a_2 poches"/>
    <s v="NON"/>
    <d v="2017-11-06T00:00:00"/>
    <x v="0"/>
    <x v="24"/>
    <x v="22"/>
  </r>
  <r>
    <n v="21"/>
    <x v="1"/>
    <s v="201706"/>
    <s v="Juin"/>
    <n v="2017"/>
    <s v="Simoes"/>
    <s v="Richard"/>
    <n v="56"/>
    <s v="Homme"/>
    <d v="1959-12-06T00:00:00"/>
    <d v="2017-06-02T00:00:00"/>
    <d v="2017-06-11T00:00:00"/>
    <n v="9"/>
    <s v="Onco"/>
    <s v="ORL"/>
    <s v="ORL"/>
    <n v="182"/>
    <n v="69"/>
    <n v="61"/>
    <n v="66"/>
    <n v="18"/>
    <s v="non renseigné"/>
    <s v="NC"/>
    <n v="2"/>
    <s v="entre 1 et 5"/>
    <n v="5"/>
    <n v="-8"/>
    <n v="12"/>
    <s v="perte"/>
    <s v="gain"/>
    <n v="-8"/>
    <n v="8"/>
    <s v="renseigné"/>
    <s v="renseigné"/>
    <s v="non renseigné"/>
    <x v="4"/>
    <x v="2"/>
    <s v="NC"/>
    <n v="0"/>
    <n v="0"/>
    <n v="0"/>
    <d v="2017-06-11T00:00:00"/>
    <d v="2017-05-08T00:00:00"/>
    <n v="0"/>
    <n v="2"/>
    <s v="NC"/>
    <s v="NC"/>
    <s v="NC"/>
    <s v="NC"/>
    <s v="OUI"/>
    <s v="NON"/>
    <s v="NON"/>
    <s v="NC"/>
    <s v="OUI"/>
    <x v="1"/>
    <s v="Parenteral"/>
    <s v="N7"/>
    <s v="NC"/>
    <s v="NON"/>
    <s v="NC"/>
    <s v="NC"/>
    <s v="NC"/>
    <s v="NC"/>
    <s v="OUI"/>
    <s v="NC"/>
    <s v="on"/>
    <s v="NC"/>
    <s v="NC"/>
    <s v="NON"/>
    <s v="OUI"/>
    <s v="IV"/>
    <x v="1"/>
    <s v="NC"/>
    <s v="NC"/>
    <s v="NC"/>
    <m/>
    <m/>
    <m/>
    <m/>
    <m/>
    <m/>
    <m/>
    <m/>
    <s v="a benef a l'entrÃ©e de la maladie d'une gastroscopie ss AG, pt aurait il fallut poser GPE_x000a_69 en fev 2017_x000a_jamais albu "/>
    <s v="olimel pdt 2jrs sans vit puis rajout vitamines_x000a_Total ( jrs olimel"/>
    <m/>
    <m/>
    <x v="1"/>
    <x v="1"/>
    <x v="1"/>
  </r>
  <r>
    <n v="22"/>
    <x v="1"/>
    <s v="201706"/>
    <s v="Juin"/>
    <n v="2017"/>
    <s v="Squillaci"/>
    <s v="Jeanine"/>
    <n v="65"/>
    <s v="Femme"/>
    <d v="1950-07-11T00:00:00"/>
    <d v="2017-06-01T00:00:00"/>
    <d v="2017-06-12T00:00:00"/>
    <n v="11"/>
    <s v="Onco"/>
    <s v="Digestif"/>
    <s v="colon"/>
    <n v="160"/>
    <n v="82"/>
    <n v="80"/>
    <n v="85"/>
    <n v="31"/>
    <s v="non renseigné"/>
    <s v="NC"/>
    <n v="3"/>
    <s v="entre 1 et 5"/>
    <n v="5"/>
    <n v="-2"/>
    <n v="2"/>
    <s v="perte"/>
    <s v="gain"/>
    <n v="-6"/>
    <n v="6"/>
    <s v="renseigné"/>
    <s v="renseigné"/>
    <s v="non renseigné"/>
    <x v="4"/>
    <x v="2"/>
    <s v="NC"/>
    <n v="0"/>
    <n v="0"/>
    <n v="0"/>
    <d v="2018-08-10T00:00:00"/>
    <d v="2018-08-10T00:00:00"/>
    <n v="0"/>
    <n v="0"/>
    <s v="NC"/>
    <s v="NC"/>
    <s v="NC"/>
    <s v="NC"/>
    <s v="NON"/>
    <s v="NON"/>
    <s v="NC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Verra la diet en SSR : DM_x000a_82kg en avril 2017_x000a_pds: 72/80/85/70"/>
    <s v="NC"/>
    <m/>
    <m/>
    <x v="1"/>
    <x v="1"/>
    <x v="1"/>
  </r>
  <r>
    <n v="142"/>
    <x v="0"/>
    <s v="201712"/>
    <s v="Décembre"/>
    <n v="2017"/>
    <s v="Tamburi"/>
    <s v="Annie"/>
    <n v="60"/>
    <s v="Femme"/>
    <d v="1957-03-08T00:00:00"/>
    <d v="2017-11-02T00:00:00"/>
    <d v="2017-12-05T00:00:00"/>
    <n v="33"/>
    <s v="Onco"/>
    <s v="ORL"/>
    <s v="ORL"/>
    <n v="154"/>
    <n v="50"/>
    <n v="38"/>
    <n v="38"/>
    <n v="16"/>
    <s v="renseigné"/>
    <s v="&lt;18,5"/>
    <n v="4"/>
    <s v="entre 1 et 5"/>
    <n v="0"/>
    <n v="-12"/>
    <n v="24"/>
    <s v="perte"/>
    <s v="gain"/>
    <n v="0"/>
    <n v="0"/>
    <s v="renseigné"/>
    <s v="renseigné"/>
    <s v="renseigné"/>
    <x v="18"/>
    <x v="1"/>
    <s v="NC"/>
    <s v="NC"/>
    <s v="OUI"/>
    <n v="0.74"/>
    <d v="2017-12-11T00:00:00"/>
    <d v="2017-11-28T00:00:00"/>
    <n v="3"/>
    <n v="2"/>
    <s v="m7"/>
    <s v="OUI"/>
    <s v="OUI"/>
    <s v="DSE43"/>
    <s v="OUI"/>
    <s v="OUI"/>
    <s v="OUI"/>
    <s v="OUI"/>
    <s v="OUI"/>
    <x v="1"/>
    <s v="enterale"/>
    <s v="NC"/>
    <s v="NC"/>
    <s v="OUI"/>
    <s v="NC"/>
    <s v="OUI"/>
    <s v="OUI"/>
    <s v="OUI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recidive cancer 2 mois apres ablation GPE_x000a_A vu aussi Dr.Millin"/>
    <m/>
    <m/>
    <x v="1"/>
    <x v="1"/>
    <x v="1"/>
  </r>
  <r>
    <n v="74"/>
    <x v="2"/>
    <s v="201612"/>
    <s v="Décembre"/>
    <n v="2016"/>
    <s v="Toninelli"/>
    <s v="Vincente"/>
    <n v="86"/>
    <s v="Homme"/>
    <d v="1930-08-28T00:00:00"/>
    <d v="2016-12-08T00:00:00"/>
    <d v="2016-12-15T00:00:00"/>
    <n v="7"/>
    <s v="Onco"/>
    <s v="Prostate"/>
    <s v="prostate"/>
    <n v="167"/>
    <s v="NC"/>
    <n v="50"/>
    <n v="48"/>
    <n v="18"/>
    <s v="non renseigné"/>
    <s v="NC"/>
    <n v="2"/>
    <s v="entre 1 et 5"/>
    <n v="-2"/>
    <s v="NC"/>
    <s v="NC"/>
    <s v="gain"/>
    <s v="NC"/>
    <n v="4"/>
    <n v="-4"/>
    <s v="renseigné"/>
    <s v="non renseigné"/>
    <s v="non renseigné"/>
    <x v="4"/>
    <x v="1"/>
    <s v="NC"/>
    <n v="65"/>
    <n v="0"/>
    <n v="0"/>
    <d v="2017-05-09T00:00:00"/>
    <d v="2016-11-21T00:00:00"/>
    <n v="1"/>
    <n v="0"/>
    <s v="NC"/>
    <s v="NC"/>
    <s v="NC"/>
    <s v="NC"/>
    <s v="NON"/>
    <s v="NON"/>
    <s v="OUI"/>
    <s v="NC"/>
    <s v="NC"/>
    <x v="0"/>
    <s v="Parenteral"/>
    <s v="N7"/>
    <s v="NC"/>
    <s v="NC"/>
    <s v="NC"/>
    <s v="NC"/>
    <s v="NC"/>
    <s v="NC"/>
    <s v="NC"/>
    <s v="NC"/>
    <s v="NC"/>
    <s v="NC"/>
    <n v="0"/>
    <s v="NON"/>
    <s v="OUI"/>
    <s v="IV"/>
    <x v="1"/>
    <s v="NC"/>
    <s v="NC"/>
    <s v="NC"/>
    <m/>
    <m/>
    <m/>
    <m/>
    <m/>
    <m/>
    <m/>
    <m/>
    <s v="inf PAC a staph epi traitÃ© par augmentin, re hospit qq jours apres pr recidive inf PAC av mise sous vanco"/>
    <s v="sans  vit_x000a_Mis un jours, puis sortie des hemocs revelant inf de PAC"/>
    <m/>
    <m/>
    <x v="1"/>
    <x v="1"/>
    <x v="1"/>
  </r>
  <r>
    <n v="143"/>
    <x v="0"/>
    <s v="201712"/>
    <s v="Décembre"/>
    <n v="2017"/>
    <s v="torres"/>
    <s v="roland"/>
    <n v="61"/>
    <s v="Homme"/>
    <d v="1956-03-09T00:00:00"/>
    <d v="2017-11-28T00:00:00"/>
    <d v="2017-12-13T00:00:00"/>
    <n v="15"/>
    <s v="Onco"/>
    <s v="Digestif"/>
    <s v="gastrique"/>
    <n v="170"/>
    <n v="96"/>
    <n v="83"/>
    <n v="76"/>
    <n v="29"/>
    <s v="renseigné"/>
    <s v="entre 25 et 30"/>
    <n v="2"/>
    <s v="entre 1 et 5"/>
    <n v="-7"/>
    <n v="-13"/>
    <n v="14"/>
    <s v="gain"/>
    <s v="gain"/>
    <n v="8"/>
    <n v="-8"/>
    <s v="renseigné"/>
    <s v="renseigné"/>
    <s v="renseigné"/>
    <x v="26"/>
    <x v="1"/>
    <s v="NC"/>
    <s v="NC"/>
    <s v="OUI"/>
    <n v="0.86"/>
    <d v="2018-03-03T00:00:00"/>
    <d v="2017-12-07T00:00:00"/>
    <n v="1"/>
    <n v="2"/>
    <s v="m7"/>
    <s v="OUI"/>
    <s v="NON"/>
    <s v="NC"/>
    <s v="OUI"/>
    <s v="OUI"/>
    <s v="OUI"/>
    <s v="OUI"/>
    <s v="OUI"/>
    <x v="1"/>
    <s v="enterale"/>
    <s v="NC"/>
    <s v="NC"/>
    <s v="NC"/>
    <s v="NC"/>
    <s v="NC"/>
    <s v="NC"/>
    <s v="OUI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erreur de ma part_x000a_a eu SNG au lieu Parenterale"/>
    <m/>
    <m/>
    <x v="1"/>
    <x v="1"/>
    <x v="1"/>
  </r>
  <r>
    <n v="64"/>
    <x v="2"/>
    <s v="201612"/>
    <s v="Décembre"/>
    <n v="2016"/>
    <s v="Toupet"/>
    <s v="Fatima"/>
    <n v="81"/>
    <s v="Femme"/>
    <d v="1934-12-31T00:00:00"/>
    <d v="2016-12-05T00:00:00"/>
    <d v="2016-12-12T00:00:00"/>
    <n v="7"/>
    <s v="Hemato"/>
    <s v=""/>
    <s v="LMC"/>
    <n v="166"/>
    <n v="61"/>
    <n v="56"/>
    <s v="NC"/>
    <n v="20"/>
    <s v="renseigné"/>
    <s v="entre 18,5 et 25"/>
    <n v="1"/>
    <s v="entre 1 et 5"/>
    <s v="NC"/>
    <n v="-5"/>
    <n v="8"/>
    <s v="NC"/>
    <s v="gain"/>
    <s v="NC"/>
    <s v="NC"/>
    <s v="non renseigné"/>
    <s v="renseigné"/>
    <s v="non renseigné"/>
    <x v="4"/>
    <x v="2"/>
    <s v="NC"/>
    <n v="0"/>
    <s v="NON"/>
    <n v="0"/>
    <d v="2017-06-01T00:00:00"/>
    <d v="2017-01-18T00:00:00"/>
    <n v="0"/>
    <n v="0"/>
    <s v="m1"/>
    <s v="NC"/>
    <s v="NC"/>
    <s v="NC"/>
    <s v="OUI"/>
    <s v="NON"/>
    <s v="NON"/>
    <s v="NC"/>
    <s v="NC"/>
    <x v="0"/>
    <s v="SNA"/>
    <s v="NC"/>
    <s v="NC"/>
    <s v="NC"/>
    <s v="NON"/>
    <s v="NON"/>
    <s v="NON"/>
    <s v="NON"/>
    <s v="NON"/>
    <s v="NC"/>
    <s v="NC"/>
    <d v="2016-11-01T00:00:00"/>
    <n v="0"/>
    <s v="SP"/>
    <s v="SP"/>
    <s v="SP"/>
    <x v="1"/>
    <s v="NC"/>
    <s v="NC"/>
    <s v="NC"/>
    <m/>
    <m/>
    <m/>
    <m/>
    <m/>
    <m/>
    <m/>
    <m/>
    <s v="NC"/>
    <s v="NC"/>
    <m/>
    <m/>
    <x v="1"/>
    <x v="1"/>
    <x v="1"/>
  </r>
  <r>
    <n v="144"/>
    <x v="0"/>
    <s v="201712"/>
    <s v="Décembre"/>
    <n v="2017"/>
    <s v="Treboutte"/>
    <s v="christian"/>
    <n v="74"/>
    <s v="Homme"/>
    <d v="1943-02-25T00:00:00"/>
    <d v="2017-11-04T00:00:00"/>
    <d v="2017-12-21T00:00:00"/>
    <n v="47"/>
    <s v="Hemato"/>
    <s v=""/>
    <s v="myelome"/>
    <n v="182"/>
    <n v="107"/>
    <n v="102"/>
    <n v="101"/>
    <n v="31"/>
    <s v="non renseigné"/>
    <s v="NC"/>
    <n v="2"/>
    <s v="entre 1 et 5"/>
    <n v="-1"/>
    <n v="-5"/>
    <n v="5"/>
    <s v="gain"/>
    <s v="gain"/>
    <n v="1"/>
    <n v="-1"/>
    <s v="renseigné"/>
    <s v="renseigné"/>
    <s v="renseigné"/>
    <x v="7"/>
    <x v="1"/>
    <s v="NC"/>
    <n v="107"/>
    <s v="NC"/>
    <s v="NC"/>
    <d v="2018-10-05T00:00:00"/>
    <s v="NC"/>
    <n v="1"/>
    <n v="0"/>
    <s v="m1"/>
    <s v="NON"/>
    <s v="NC"/>
    <s v="DME44.1"/>
    <s v="NON"/>
    <s v="NON"/>
    <s v="OUI"/>
    <s v="OUI"/>
    <s v="NON"/>
    <x v="0"/>
    <s v="SNA"/>
    <s v="NC"/>
    <s v="NC"/>
    <s v="NC"/>
    <s v="NC"/>
    <s v="NC"/>
    <s v="NC"/>
    <s v="NC"/>
    <s v="NC"/>
    <s v="NC"/>
    <s v="NC"/>
    <s v="NC"/>
    <s v="NC"/>
    <s v="PO"/>
    <s v="NON"/>
    <s v="PO"/>
    <x v="1"/>
    <s v="NC"/>
    <s v="NC"/>
    <s v="NC"/>
    <m/>
    <m/>
    <m/>
    <m/>
    <m/>
    <m/>
    <m/>
    <m/>
    <s v="Obese denutri"/>
    <s v="NC"/>
    <m/>
    <m/>
    <x v="1"/>
    <x v="1"/>
    <x v="1"/>
  </r>
  <r>
    <n v="23"/>
    <x v="1"/>
    <s v="201706"/>
    <s v="Juin"/>
    <n v="2017"/>
    <s v="TRIVIN"/>
    <s v="Jacqueline"/>
    <n v="87"/>
    <s v="Femme"/>
    <d v="1929-04-30T00:00:00"/>
    <d v="2017-05-04T00:00:00"/>
    <d v="2017-06-08T00:00:00"/>
    <n v="35"/>
    <s v="Hemato"/>
    <s v=""/>
    <s v="myelome"/>
    <n v="155"/>
    <s v="NC"/>
    <n v="46"/>
    <n v="39"/>
    <n v="19"/>
    <s v="renseigné"/>
    <s v="entre 18,5 et 25"/>
    <n v="3"/>
    <s v="entre 1 et 5"/>
    <n v="-7"/>
    <s v="NC"/>
    <s v="NC"/>
    <s v="gain"/>
    <s v="NC"/>
    <n v="15"/>
    <n v="-15"/>
    <s v="renseigné"/>
    <s v="non renseigné"/>
    <s v="renseigné"/>
    <x v="27"/>
    <x v="1"/>
    <s v="NC"/>
    <n v="0"/>
    <n v="0"/>
    <n v="0"/>
    <d v="2017-09-14T00:00:00"/>
    <s v="NC"/>
    <n v="0"/>
    <n v="3"/>
    <s v="NC"/>
    <s v="NON"/>
    <s v="NC"/>
    <s v="NC"/>
    <s v="NON"/>
    <s v="NON"/>
    <s v="NON"/>
    <s v="NC"/>
    <s v="NC"/>
    <x v="1"/>
    <s v="SNA"/>
    <s v="NC"/>
    <s v="NC"/>
    <s v="NC"/>
    <s v="NC"/>
    <s v="NC"/>
    <s v="NC"/>
    <s v="NC"/>
    <s v="NON"/>
    <s v="NC"/>
    <s v="NC"/>
    <s v="NC"/>
    <s v="NC"/>
    <s v="PO"/>
    <s v="IV"/>
    <s v="PO"/>
    <x v="1"/>
    <s v="NC"/>
    <s v="NC"/>
    <s v="NC"/>
    <m/>
    <m/>
    <m/>
    <m/>
    <m/>
    <m/>
    <m/>
    <m/>
    <s v="MARS 2017: 46"/>
    <s v="NC"/>
    <m/>
    <m/>
    <x v="1"/>
    <x v="1"/>
    <x v="1"/>
  </r>
  <r>
    <n v="145"/>
    <x v="0"/>
    <s v="201712"/>
    <s v="Décembre"/>
    <n v="2017"/>
    <s v="Viale"/>
    <s v="Arlette"/>
    <n v="68"/>
    <s v="Femme"/>
    <d v="1949-08-17T00:00:00"/>
    <d v="2017-12-02T00:00:00"/>
    <d v="2017-12-14T00:00:00"/>
    <n v="12"/>
    <s v="Hemato"/>
    <s v=""/>
    <s v="myelome"/>
    <n v="165"/>
    <n v="62"/>
    <n v="59"/>
    <n v="57"/>
    <n v="22"/>
    <s v="renseigné"/>
    <s v="entre 18,5 et 25"/>
    <n v="3"/>
    <s v="entre 1 et 5"/>
    <n v="-2"/>
    <n v="-3"/>
    <n v="5"/>
    <s v="gain"/>
    <s v="gain"/>
    <n v="3"/>
    <n v="-3"/>
    <s v="renseigné"/>
    <s v="renseigné"/>
    <s v="renseigné"/>
    <x v="1"/>
    <x v="2"/>
    <s v="NC"/>
    <s v="NC"/>
    <s v="NC"/>
    <s v="NC"/>
    <s v="NC"/>
    <s v="NC"/>
    <n v="0"/>
    <n v="0"/>
    <s v="m7"/>
    <s v="NON"/>
    <s v="NC"/>
    <s v="DME44.1"/>
    <s v="NON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PO"/>
    <s v="NON"/>
    <s v="PO"/>
    <x v="1"/>
    <s v="NC"/>
    <s v="NC"/>
    <s v="NC"/>
    <m/>
    <m/>
    <m/>
    <m/>
    <m/>
    <m/>
    <m/>
    <m/>
    <s v="NC"/>
    <s v="NSP"/>
    <m/>
    <m/>
    <x v="1"/>
    <x v="1"/>
    <x v="1"/>
  </r>
  <r>
    <n v="24"/>
    <x v="1"/>
    <s v="201706"/>
    <s v="Juin"/>
    <n v="2017"/>
    <s v="Wibaux"/>
    <s v="Chantal"/>
    <n v="65"/>
    <s v="Femme"/>
    <d v="1951-01-20T00:00:00"/>
    <d v="2017-06-05T00:00:00"/>
    <d v="2017-06-06T00:00:00"/>
    <n v="1"/>
    <s v="Onco"/>
    <s v="Gynécologique"/>
    <s v="sein"/>
    <n v="160"/>
    <s v="NC"/>
    <n v="49"/>
    <s v="NC"/>
    <n v="19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s v="NC"/>
    <s v="NC"/>
    <n v="0"/>
    <n v="0"/>
    <s v="NC"/>
    <s v="NC"/>
    <s v="NC"/>
    <s v="NC"/>
    <s v="NC"/>
    <s v="NON"/>
    <s v="NON"/>
    <s v="NC"/>
    <s v="NC"/>
    <x v="0"/>
    <s v="SNA"/>
    <s v="NC"/>
    <s v="NC"/>
    <s v="NC"/>
    <s v="NC"/>
    <s v="NC"/>
    <s v="NC"/>
    <s v="NC"/>
    <s v="NON"/>
    <s v="NC"/>
    <s v="NC"/>
    <s v="NC"/>
    <s v="NC"/>
    <s v="NON"/>
    <s v="IV"/>
    <s v="IV"/>
    <x v="1"/>
    <s v="NC"/>
    <s v="NC"/>
    <s v="NC"/>
    <m/>
    <m/>
    <m/>
    <m/>
    <m/>
    <m/>
    <m/>
    <m/>
    <s v="suivi a lyon, decalge htermique sans etio retrouvÃ©e"/>
    <s v="NC"/>
    <m/>
    <m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1">
  <r>
    <n v="122"/>
    <s v="C"/>
    <s v="201712"/>
    <s v="Décembre"/>
    <n v="2017"/>
    <s v="Amoussou"/>
    <s v="Pauline"/>
    <n v="40"/>
    <s v="Femme"/>
    <d v="1977-03-28T00:00:00"/>
    <d v="2017-11-24T00:00:00"/>
    <s v="cancer ORL"/>
    <n v="46"/>
    <s v="Onco"/>
    <x v="0"/>
    <s v="sein"/>
    <n v="160"/>
    <n v="59"/>
    <n v="61"/>
    <n v="59"/>
    <n v="24"/>
    <s v="renseigné"/>
    <s v="entre 18,5 et 25"/>
    <n v="4"/>
    <s v="entre 1 et 5"/>
    <n v="-2"/>
    <n v="2"/>
    <n v="-3"/>
    <s v="gain"/>
    <s v="perte"/>
    <n v="3"/>
    <n v="-3"/>
    <s v="renseigné"/>
    <s v="renseigné"/>
    <s v="renseigné"/>
    <n v="31"/>
    <s v="1_OK"/>
    <s v="NC"/>
    <n v="17"/>
    <n v="1.23"/>
    <s v="0.72"/>
    <d v="2017-02-06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0"/>
    <d v="2017-11-24T00:00:00"/>
    <s v="staph epi"/>
    <s v="pa d'aplaie.;Dc 06/02/2018"/>
    <m/>
    <m/>
    <s v="OUI"/>
    <m/>
    <m/>
    <m/>
    <m/>
    <m/>
    <s v="Pas de perte de pdsalbu 30 jrs apres diminuÃ©e a 17, DC 15 jrs apres, cette derniere albu_x000a_"/>
    <s v="NC"/>
    <s v="NON"/>
    <d v="2017-11-24T00:00:00"/>
    <x v="0"/>
    <d v="2018-02-06T00:00:00"/>
  </r>
  <r>
    <n v="3"/>
    <s v="B"/>
    <s v="201706"/>
    <s v="Juin"/>
    <n v="2017"/>
    <s v="Andreuccetti"/>
    <s v="Marie"/>
    <n v="85"/>
    <s v="Femme"/>
    <d v="1931-09-07T00:00:00"/>
    <d v="2017-05-31T00:00:00"/>
    <d v="2017-06-21T00:00:00"/>
    <n v="21"/>
    <s v="Onco"/>
    <x v="1"/>
    <s v="pancreas"/>
    <n v="144"/>
    <n v="71"/>
    <n v="66"/>
    <n v="64"/>
    <n v="32"/>
    <s v="renseigné"/>
    <s v="supérieur à 30"/>
    <n v="3"/>
    <s v="entre 1 et 5"/>
    <n v="-2"/>
    <n v="-5"/>
    <n v="7"/>
    <s v="gain"/>
    <s v="gain"/>
    <n v="3"/>
    <n v="-3"/>
    <s v="renseigné"/>
    <s v="renseigné"/>
    <s v="renseigné"/>
    <n v="27"/>
    <s v="3_DS"/>
    <s v="NC"/>
    <n v="0"/>
    <n v="0"/>
    <n v="0"/>
    <d v="2017-10-16T00:00:00"/>
    <d v="2017-06-21T00:00:00"/>
    <n v="2"/>
    <n v="2"/>
    <s v="NC"/>
    <s v="NON"/>
    <s v="NC"/>
    <s v="NC"/>
    <s v="OUI"/>
    <s v="NON"/>
    <s v="NON"/>
    <s v="NC"/>
    <s v="NC"/>
    <s v="OUI"/>
    <s v="SNA"/>
    <s v="NC"/>
    <s v="NC"/>
    <s v="NC"/>
    <s v="NON"/>
    <s v="NC"/>
    <s v="NC"/>
    <s v="NC"/>
    <s v="OUI"/>
    <s v="NC"/>
    <s v="NC"/>
    <s v="NC"/>
    <s v="NC"/>
    <s v="NON"/>
    <s v="OUI"/>
    <s v="IV"/>
    <x v="1"/>
    <s v="NC"/>
    <s v="NC"/>
    <m/>
    <m/>
    <m/>
    <m/>
    <m/>
    <m/>
    <m/>
    <m/>
    <m/>
    <s v="NC"/>
    <s v="NC"/>
    <m/>
    <m/>
    <x v="1"/>
    <m/>
  </r>
  <r>
    <n v="4"/>
    <s v="B"/>
    <s v="201706"/>
    <s v="Juin"/>
    <n v="2017"/>
    <s v="Antonini"/>
    <s v="Bernadette"/>
    <n v="58"/>
    <s v="Femme"/>
    <d v="1957-11-22T00:00:00"/>
    <d v="2017-05-27T00:00:00"/>
    <d v="2017-06-13T00:00:00"/>
    <n v="17"/>
    <s v="Onco"/>
    <x v="2"/>
    <s v="TNE"/>
    <n v="175"/>
    <n v="75"/>
    <n v="76"/>
    <n v="80"/>
    <n v="25"/>
    <s v="renseigné"/>
    <s v="entre 25 et 30"/>
    <n v="2"/>
    <s v="entre 1 et 5"/>
    <n v="4"/>
    <n v="1"/>
    <n v="-1"/>
    <s v="perte"/>
    <s v="perte"/>
    <n v="-5"/>
    <n v="5"/>
    <s v="renseigné"/>
    <s v="renseigné"/>
    <s v="renseigné"/>
    <n v="22"/>
    <s v="2_DM"/>
    <s v="NC"/>
    <n v="0"/>
    <s v="1.1"/>
    <s v="0.8"/>
    <d v="2017-08-21T00:00:00"/>
    <s v="NC"/>
    <n v="0"/>
    <n v="0"/>
    <s v="m3"/>
    <s v="NC"/>
    <s v="NON"/>
    <s v="NC"/>
    <s v="OUI"/>
    <s v="NON"/>
    <s v="NC"/>
    <s v="NC"/>
    <s v="NC"/>
    <s v="NON"/>
    <s v="Parenteral"/>
    <s v="N7"/>
    <s v="NC"/>
    <s v="NC"/>
    <s v="NC"/>
    <s v="NC"/>
    <s v="NC"/>
    <s v="NC"/>
    <s v="NON"/>
    <s v="NC"/>
    <s v="on"/>
    <s v="NC"/>
    <s v="NC"/>
    <s v="NON"/>
    <s v="NON"/>
    <s v="SP"/>
    <x v="1"/>
    <s v="NC"/>
    <s v="NC"/>
    <s v="NC"/>
    <m/>
    <m/>
    <m/>
    <m/>
    <m/>
    <m/>
    <m/>
    <m/>
    <s v="NC"/>
    <s v="Sous olimel depuis 4 jours avant hospitalisation_x000a_Aucune notion de passage diet "/>
    <m/>
    <m/>
    <x v="1"/>
    <m/>
  </r>
  <r>
    <n v="123"/>
    <s v="C"/>
    <s v="201712"/>
    <s v="Décembre"/>
    <n v="2017"/>
    <s v="Arquilliere"/>
    <s v="renée"/>
    <n v="82"/>
    <s v="Femme"/>
    <d v="1935-03-29T00:00:00"/>
    <d v="2017-11-30T00:00:00"/>
    <d v="2018-01-03T00:00:00"/>
    <n v="34"/>
    <s v="Onco"/>
    <x v="0"/>
    <s v="sein"/>
    <n v="160"/>
    <s v="NC"/>
    <n v="67"/>
    <n v="58"/>
    <n v="26"/>
    <s v="renseigné"/>
    <s v="entre 25 et 30"/>
    <n v="4"/>
    <s v="entre 1 et 5"/>
    <n v="-9"/>
    <s v="NC"/>
    <s v="NC"/>
    <s v="gain"/>
    <s v="NC"/>
    <n v="13"/>
    <n v="-13"/>
    <s v="renseigné"/>
    <s v="non renseigné"/>
    <s v="renseigné"/>
    <n v="29"/>
    <s v="2_DM"/>
    <s v="NC"/>
    <n v="60"/>
    <s v="NC"/>
    <s v="NC"/>
    <d v="2018-08-20T00:00:00"/>
    <s v="NC"/>
    <n v="1"/>
    <n v="0"/>
    <s v="NC"/>
    <s v="NC"/>
    <s v="NC"/>
    <s v="NON"/>
    <s v="NON"/>
    <s v="NON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25"/>
    <s v="B"/>
    <s v="201706"/>
    <s v="Juin"/>
    <n v="2017"/>
    <s v="Azzopardi"/>
    <s v="Francoise"/>
    <n v="87"/>
    <s v="Femme"/>
    <d v="1929-03-08T00:00:00"/>
    <d v="2017-06-06T00:00:00"/>
    <d v="2017-06-08T00:00:00"/>
    <n v="2"/>
    <s v="Onco"/>
    <x v="0"/>
    <s v="sein"/>
    <n v="155"/>
    <n v="55"/>
    <n v="50"/>
    <s v="NC"/>
    <n v="21"/>
    <s v="renseigné"/>
    <s v="entre 18,5 et 25"/>
    <n v="1"/>
    <s v="entre 1 et 5"/>
    <s v="NC"/>
    <n v="-5"/>
    <n v="9"/>
    <s v="NC"/>
    <s v="gain"/>
    <s v="NC"/>
    <s v="NC"/>
    <s v="non renseigné"/>
    <s v="renseigné"/>
    <s v="non renseigné"/>
    <s v="NC"/>
    <s v="4_NSP"/>
    <s v="NC"/>
    <n v="0"/>
    <n v="0"/>
    <n v="0"/>
    <s v="NC"/>
    <d v="2017-05-2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55kg en janv 2017_x000a_jamais vu diet de tte sa PEC"/>
    <s v="NC"/>
    <m/>
    <m/>
    <x v="1"/>
    <m/>
  </r>
  <r>
    <n v="27"/>
    <s v="B"/>
    <s v="201706"/>
    <s v="Juin"/>
    <n v="2017"/>
    <s v="Baschieri"/>
    <s v="Helene"/>
    <n v="66"/>
    <s v="Femme"/>
    <d v="1949-07-30T00:00:00"/>
    <d v="2017-06-07T00:00:00"/>
    <d v="2017-06-09T00:00:00"/>
    <n v="2"/>
    <s v="Onco"/>
    <x v="0"/>
    <s v="sein"/>
    <n v="162"/>
    <n v="4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8-06-07T00:00:00"/>
    <d v="2018-02-08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tf en onco 48h , entre service de chir ou osteosynthese femorale et le SSR_x000a_46 en avril 2017_x000a_nb: en SSr rencontre diet _x000a_albu a 21 , albuC a 28 IMC a 17 car T: 62 et Pds a 45=&gt; DM"/>
    <s v="NC"/>
    <m/>
    <m/>
    <x v="1"/>
    <m/>
  </r>
  <r>
    <n v="37"/>
    <s v="A"/>
    <s v="201612"/>
    <s v="Décembre"/>
    <n v="2016"/>
    <s v="Behague"/>
    <s v="Christiane "/>
    <n v="88"/>
    <s v="Femme"/>
    <d v="1928-08-02T00:00:00"/>
    <d v="2016-12-04T00:00:00"/>
    <d v="2017-01-09T00:00:00"/>
    <n v="36"/>
    <s v="Hemato"/>
    <x v="3"/>
    <s v="LAM"/>
    <n v="166"/>
    <n v="75"/>
    <n v="74"/>
    <n v="68"/>
    <n v="27"/>
    <s v="renseigné"/>
    <s v="entre 25 et 30"/>
    <n v="3"/>
    <s v="entre 1 et 5"/>
    <n v="-6"/>
    <n v="-1"/>
    <n v="1"/>
    <s v="gain"/>
    <s v="gain"/>
    <n v="8"/>
    <n v="-8"/>
    <s v="renseigné"/>
    <s v="renseigné"/>
    <s v="non renseigné"/>
    <s v="NC"/>
    <s v="4_NSP"/>
    <s v="NC"/>
    <n v="153"/>
    <n v="0"/>
    <n v="0"/>
    <d v="2017-01-09T00:00:00"/>
    <d v="2017-01-06T00:00:00"/>
    <n v="2"/>
    <n v="2"/>
    <s v="m1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d v="2016-11-05T00:00:00"/>
    <n v="0"/>
    <s v="NON"/>
    <s v="OUI"/>
    <s v="IV"/>
    <x v="1"/>
    <s v="NC"/>
    <s v="NC"/>
    <s v="NC"/>
    <m/>
    <m/>
    <m/>
    <m/>
    <m/>
    <m/>
    <m/>
    <m/>
    <s v="chimio IV"/>
    <s v="NC"/>
    <m/>
    <m/>
    <x v="1"/>
    <m/>
  </r>
  <r>
    <n v="5"/>
    <s v="B"/>
    <s v="201706"/>
    <s v="Juin"/>
    <n v="2017"/>
    <s v="Belhaj"/>
    <s v="Naceur"/>
    <n v="57"/>
    <s v="Homme"/>
    <d v="1958-06-13T00:00:00"/>
    <d v="2017-05-17T00:00:00"/>
    <d v="2017-06-06T00:00:00"/>
    <n v="20"/>
    <s v="Onco"/>
    <x v="1"/>
    <s v="gastrique"/>
    <n v="173"/>
    <n v="96"/>
    <n v="78"/>
    <n v="80"/>
    <n v="26"/>
    <s v="renseigné"/>
    <s v="entre 25 et 30"/>
    <n v="2"/>
    <s v="entre 1 et 5"/>
    <n v="2"/>
    <n v="-18"/>
    <n v="19"/>
    <s v="perte"/>
    <s v="gain"/>
    <n v="-3"/>
    <n v="3"/>
    <s v="renseigné"/>
    <s v="renseigné"/>
    <s v="non renseigné"/>
    <s v="NC"/>
    <s v="3_DS"/>
    <s v="NC"/>
    <n v="0"/>
    <n v="0"/>
    <n v="0"/>
    <s v="NC"/>
    <d v="2017-03-13T00:00:00"/>
    <n v="0"/>
    <n v="0"/>
    <s v="m1"/>
    <s v="NC"/>
    <s v="NC"/>
    <s v="NC"/>
    <s v="OUI"/>
    <s v="NON"/>
    <s v="NON"/>
    <s v="NC"/>
    <s v="NC"/>
    <s v="NON"/>
    <s v="Parenteral"/>
    <s v="N7"/>
    <s v="OUI"/>
    <s v="NC"/>
    <s v="NC"/>
    <s v="NC"/>
    <s v="NC"/>
    <s v="NC"/>
    <s v="NC"/>
    <s v="NC"/>
    <s v="on"/>
    <s v="NC"/>
    <s v="NC"/>
    <s v="OUI"/>
    <s v="NON"/>
    <s v="PO"/>
    <x v="1"/>
    <s v="NC"/>
    <s v="NC"/>
    <s v="NC"/>
    <m/>
    <m/>
    <m/>
    <m/>
    <m/>
    <m/>
    <m/>
    <m/>
    <s v="Mise lors de son entrÃ©e pr naussees/ vomissment d'emblÃ©e sous olimel_x000a_Jamais vu de diet ou de bilan nutritionnel rÃ©alisÃ©_x000a_Notion perte de pds retrouvÃ©es aux urg_x000a_-4kg en 14 jours avant entrÃ©es aux urg"/>
    <s v="mais aussi perikabiven 900kcl/1440 ml  pdt 15 jrs car inf PAC apres 3 jours olimel_x000a_Jamais vu de diet"/>
    <m/>
    <m/>
    <x v="1"/>
    <m/>
  </r>
  <r>
    <n v="124"/>
    <s v="C"/>
    <s v="201712"/>
    <s v="Décembre"/>
    <n v="2017"/>
    <s v="benhamou"/>
    <s v="micheline"/>
    <n v="74"/>
    <s v="Femme"/>
    <d v="1943-01-16T00:00:00"/>
    <d v="2017-11-21T00:00:00"/>
    <d v="2017-12-07T00:00:00"/>
    <n v="16"/>
    <s v="Onco"/>
    <x v="0"/>
    <s v="sein"/>
    <n v="170"/>
    <n v="66"/>
    <n v="69"/>
    <n v="70"/>
    <n v="24"/>
    <s v="renseigné"/>
    <s v="entre 18,5 et 25"/>
    <n v="2"/>
    <s v="entre 1 et 5"/>
    <n v="1"/>
    <n v="3"/>
    <n v="-5"/>
    <s v="perte"/>
    <s v="perte"/>
    <n v="-1"/>
    <n v="1"/>
    <s v="renseigné"/>
    <s v="renseigné"/>
    <s v="renseigné"/>
    <n v="28"/>
    <s v="3_DS"/>
    <s v="NC"/>
    <n v="88"/>
    <s v="NC"/>
    <s v="NC"/>
    <d v="2018-01-02T00:00:00"/>
    <s v="NC"/>
    <n v="2"/>
    <n v="2"/>
    <s v="NC"/>
    <s v="NON"/>
    <s v="NC"/>
    <s v="NC"/>
    <s v="OUI"/>
    <s v="OUI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x v="0"/>
    <d v="2017-11-21T00:00:00"/>
    <s v="klebsielle"/>
    <s v="Pa aplair 1/01/2018"/>
    <m/>
    <m/>
    <m/>
    <m/>
    <m/>
    <s v="OUI"/>
    <m/>
    <m/>
    <s v="OMI ++++"/>
    <s v="NC"/>
    <s v="NON"/>
    <d v="2017-11-21T00:00:00"/>
    <x v="0"/>
    <d v="2018-11-01T00:00:00"/>
  </r>
  <r>
    <n v="38"/>
    <s v="A"/>
    <s v="201612"/>
    <s v="Décembre"/>
    <n v="2016"/>
    <s v="Benony"/>
    <s v="Christian"/>
    <n v="63"/>
    <s v="Homme"/>
    <d v="1953-06-06T00:00:00"/>
    <d v="2016-11-25T00:00:00"/>
    <d v="2016-12-05T00:00:00"/>
    <n v="10"/>
    <s v="Onco"/>
    <x v="1"/>
    <s v="pancreas"/>
    <n v="162"/>
    <n v="52"/>
    <n v="52"/>
    <n v="53"/>
    <n v="20"/>
    <s v="renseigné"/>
    <s v="entre 18,5 et 25"/>
    <n v="3"/>
    <s v="entre 1 et 5"/>
    <n v="1"/>
    <n v="0"/>
    <n v="0"/>
    <s v="perte"/>
    <s v="perte"/>
    <n v="-2"/>
    <n v="2"/>
    <s v="renseigné"/>
    <s v="renseigné"/>
    <s v="non renseigné"/>
    <s v="NC"/>
    <s v="1_OK"/>
    <s v="NC"/>
    <n v="0"/>
    <n v="0"/>
    <n v="0"/>
    <d v="2018-01-17T00:00:00"/>
    <d v="2017-11-29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0-07T00:00:00"/>
    <n v="0"/>
    <s v="NON"/>
    <s v="OUI"/>
    <s v="IV"/>
    <x v="1"/>
    <s v="NC"/>
    <s v="NC"/>
    <s v="NC"/>
    <m/>
    <m/>
    <m/>
    <m/>
    <m/>
    <m/>
    <m/>
    <m/>
    <s v="Aucune bio durant sejour"/>
    <s v="NC"/>
    <m/>
    <m/>
    <x v="1"/>
    <m/>
  </r>
  <r>
    <n v="87"/>
    <s v="D"/>
    <s v="201806"/>
    <s v="Juin"/>
    <n v="2018"/>
    <s v="bereziat"/>
    <s v="daniel"/>
    <n v="78"/>
    <s v="Homme"/>
    <d v="1940-02-15T00:00:00"/>
    <d v="2018-04-24T00:00:00"/>
    <d v="2018-06-05T00:00:00"/>
    <n v="42"/>
    <s v="Onco"/>
    <x v="4"/>
    <s v="vessie"/>
    <n v="173"/>
    <n v="87"/>
    <n v="71"/>
    <n v="71"/>
    <n v="24"/>
    <s v="renseigné"/>
    <s v="entre 18,5 et 25"/>
    <n v="2"/>
    <s v="entre 1 et 5"/>
    <n v="0"/>
    <n v="-16"/>
    <n v="18"/>
    <s v="perte"/>
    <s v="gain"/>
    <n v="0"/>
    <n v="0"/>
    <s v="renseigné"/>
    <s v="renseigné"/>
    <s v="renseigné"/>
    <n v="29"/>
    <s v="3_DS"/>
    <s v="NC"/>
    <n v="172"/>
    <n v="1.1599999999999999"/>
    <n v="0.75"/>
    <d v="2018-08-11T00:00:00"/>
    <s v="NC"/>
    <n v="0"/>
    <n v="2"/>
    <s v="m6"/>
    <s v="OUI"/>
    <s v="NON"/>
    <s v="DSE43"/>
    <s v="NON"/>
    <s v="OUI"/>
    <s v="NON"/>
    <s v="NC"/>
    <s v="OUI"/>
    <s v="NON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x v="1"/>
    <s v="NC"/>
    <s v="NC"/>
    <s v="NC"/>
    <m/>
    <m/>
    <m/>
    <m/>
    <m/>
    <m/>
    <m/>
    <m/>
    <s v="NC"/>
    <s v="NA non proposÃ©e"/>
    <m/>
    <m/>
    <x v="1"/>
    <m/>
  </r>
  <r>
    <n v="6"/>
    <s v="B"/>
    <s v="201706"/>
    <s v="Juin"/>
    <n v="2017"/>
    <s v="Bertello"/>
    <s v="Patrick"/>
    <n v="56"/>
    <s v="Homme"/>
    <d v="1959-12-09T00:00:00"/>
    <d v="2017-05-20T00:00:00"/>
    <d v="2017-06-06T00:00:00"/>
    <n v="17"/>
    <s v="Onco"/>
    <x v="5"/>
    <s v="corticosurrenalome"/>
    <n v="180"/>
    <n v="63"/>
    <n v="72"/>
    <n v="73"/>
    <n v="22"/>
    <s v="renseigné"/>
    <s v="entre 18,5 et 25"/>
    <n v="2"/>
    <s v="entre 1 et 5"/>
    <n v="1"/>
    <n v="9"/>
    <n v="-14"/>
    <s v="perte"/>
    <s v="perte"/>
    <n v="-1"/>
    <n v="1"/>
    <s v="renseigné"/>
    <s v="renseigné"/>
    <s v="non renseigné"/>
    <s v="NC"/>
    <s v="4_NSP"/>
    <s v="NC"/>
    <n v="0"/>
    <n v="0"/>
    <n v="0"/>
    <d v="2017-06-18T00:00:00"/>
    <d v="2017-06-02T00:00:00"/>
    <n v="1"/>
    <n v="3"/>
    <s v="NC"/>
    <s v="NC"/>
    <s v="NC"/>
    <s v="NC"/>
    <s v="OUI"/>
    <s v="OUI"/>
    <s v="OUI"/>
    <s v="OUI"/>
    <s v="NC"/>
    <s v="OUI"/>
    <s v="Parenteral"/>
    <s v="N7"/>
    <s v="NC"/>
    <s v="NC"/>
    <s v="NC"/>
    <s v="OUI"/>
    <s v="OUI"/>
    <s v="NC"/>
    <s v="NON"/>
    <s v="NC"/>
    <s v="NC"/>
    <s v="NC"/>
    <s v="NC"/>
    <s v="NON"/>
    <s v="OUI"/>
    <s v="IV"/>
    <x v="0"/>
    <s v="NC"/>
    <s v="staph epi"/>
    <s v="a la sortie/ olimel/ stph epi meti R"/>
    <m/>
    <m/>
    <s v="OUI"/>
    <m/>
    <m/>
    <m/>
    <m/>
    <m/>
    <s v="23/05 ,inf PAC _x000a_68kg en avril 2017_x000a_plusieurs hospit a repetition "/>
    <s v="Annuler olimel_x000a_Etait lors du sejour qq avant sous olimel du 06/04/17 au 09/05/17=&gt; inf de PAC 10jrs apres entraianant nouvelle hospit_x000a_Pose pac en avril"/>
    <s v="NON"/>
    <d v="2017-05-23T00:00:00"/>
    <x v="0"/>
    <d v="2017-06-18T00:00:00"/>
  </r>
  <r>
    <n v="39"/>
    <s v="A"/>
    <s v="201612"/>
    <s v="Décembre"/>
    <n v="2016"/>
    <s v="Berthaud"/>
    <s v="Georges"/>
    <n v="82"/>
    <s v="Homme"/>
    <d v="1933-12-24T00:00:00"/>
    <d v="2016-11-27T00:00:00"/>
    <d v="2016-12-19T00:00:00"/>
    <n v="22"/>
    <s v="Onco"/>
    <x v="1"/>
    <s v="colon"/>
    <n v="172"/>
    <n v="64"/>
    <n v="64"/>
    <n v="61"/>
    <n v="22"/>
    <s v="renseigné"/>
    <s v="entre 18,5 et 25"/>
    <n v="4"/>
    <s v="entre 1 et 5"/>
    <n v="-3"/>
    <n v="0"/>
    <n v="0"/>
    <s v="gain"/>
    <s v="perte"/>
    <n v="5"/>
    <n v="-5"/>
    <s v="renseigné"/>
    <s v="renseigné"/>
    <s v="non renseigné"/>
    <s v="NC"/>
    <s v="1_OK"/>
    <s v="NC"/>
    <n v="0"/>
    <n v="0"/>
    <n v="0"/>
    <d v="2017-03-31T00:00:00"/>
    <s v="NC"/>
    <n v="0"/>
    <n v="0"/>
    <s v="m6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3-01T00:00:00"/>
    <n v="0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89"/>
    <s v="D"/>
    <s v="201806"/>
    <s v="Juin"/>
    <n v="2018"/>
    <s v="Bertollotti"/>
    <s v="michelle"/>
    <n v="73"/>
    <s v="Femme"/>
    <d v="1944-09-23T00:00:00"/>
    <d v="2018-05-17T00:00:00"/>
    <d v="2018-06-08T00:00:00"/>
    <n v="22"/>
    <s v="Onco"/>
    <x v="0"/>
    <s v="uterus"/>
    <n v="166"/>
    <n v="75"/>
    <n v="71"/>
    <s v="NC"/>
    <n v="26"/>
    <s v="renseigné"/>
    <s v="entre 25 et 30"/>
    <n v="1"/>
    <s v="entre 1 et 5"/>
    <s v="NC"/>
    <n v="-4"/>
    <n v="5"/>
    <s v="NC"/>
    <s v="gain"/>
    <s v="NC"/>
    <s v="NC"/>
    <s v="non renseigné"/>
    <s v="renseigné"/>
    <s v="renseigné"/>
    <n v="27"/>
    <s v="3_DS"/>
    <s v="NC"/>
    <n v="84"/>
    <s v="NC"/>
    <s v="NC"/>
    <d v="2018-08-05T00:00:00"/>
    <d v="2018-07-05T00:00:00"/>
    <n v="0"/>
    <n v="0"/>
    <s v="m1"/>
    <s v="NON"/>
    <s v="NC"/>
    <s v="DME44.1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  <m/>
    <m/>
    <m/>
    <m/>
    <m/>
    <m/>
    <m/>
    <m/>
    <s v="NC"/>
    <s v="On peut pas savoir car eval ingesta non rea"/>
    <s v="NON"/>
    <m/>
    <x v="1"/>
    <d v="2017-06-18T00:00:00"/>
  </r>
  <r>
    <n v="118"/>
    <s v="D"/>
    <s v="201806"/>
    <s v="Juin"/>
    <n v="2018"/>
    <s v="Bertrand"/>
    <s v="Jean pierre"/>
    <n v="61"/>
    <s v="Homme"/>
    <d v="1957-03-13T00:00:00"/>
    <d v="2018-06-06T00:00:00"/>
    <d v="2018-07-26T00:00:00"/>
    <n v="50"/>
    <s v="Onco"/>
    <x v="4"/>
    <s v="vessie"/>
    <n v="182"/>
    <n v="114"/>
    <n v="100"/>
    <n v="88"/>
    <n v="30"/>
    <s v="non renseigné"/>
    <s v="NC"/>
    <n v="6"/>
    <s v="entre 5 et 10"/>
    <n v="-12"/>
    <n v="-14"/>
    <n v="12"/>
    <s v="gain"/>
    <s v="gain"/>
    <n v="12"/>
    <n v="-12"/>
    <s v="renseigné"/>
    <s v="renseigné"/>
    <s v="renseigné"/>
    <n v="27"/>
    <s v="2_DM"/>
    <s v="NC"/>
    <n v="200"/>
    <n v="1.08"/>
    <n v="0.76"/>
    <s v="NC"/>
    <s v="NC"/>
    <n v="2"/>
    <n v="2"/>
    <s v="m6"/>
    <s v="OUI"/>
    <s v="OUI"/>
    <s v="DME44.1"/>
    <s v="NON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OUI"/>
    <s v="IV"/>
    <x v="1"/>
    <s v="NC"/>
    <s v="NC"/>
    <s v="NC"/>
    <m/>
    <m/>
    <m/>
    <m/>
    <m/>
    <m/>
    <m/>
    <m/>
    <s v="perte de 12% de son poids durant hospit"/>
    <s v="NA non abrodÃ© car nous etions focalisÃ© sur le diagnostic"/>
    <m/>
    <m/>
    <x v="1"/>
    <m/>
  </r>
  <r>
    <n v="152"/>
    <s v="D"/>
    <s v="201806"/>
    <s v="Juin"/>
    <n v="2018"/>
    <s v="Biehler"/>
    <s v="DorothÃ©e"/>
    <n v="84"/>
    <s v="Femme"/>
    <d v="1934-04-24T00:00:00"/>
    <d v="2018-06-04T00:00:00"/>
    <d v="2018-06-09T00:00:00"/>
    <n v="5"/>
    <s v="Onco"/>
    <x v="6"/>
    <s v="ORL"/>
    <n v="156"/>
    <n v="42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26"/>
    <s v="3_DS"/>
    <s v="NC"/>
    <n v="178"/>
    <s v="NC"/>
    <s v="NC"/>
    <d v="2018-06-04T00:00:00"/>
    <s v="NC"/>
    <n v="0"/>
    <n v="2"/>
    <s v="NC"/>
    <s v="NON"/>
    <s v="NC"/>
    <s v="NC"/>
    <s v="OUI"/>
    <s v="OUI"/>
    <s v="NON"/>
    <s v="NC"/>
    <s v="OUI"/>
    <s v="OUI"/>
    <s v="enterale"/>
    <s v="GPE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posÃ©e Lors de la derniere hospit, stop 48h avant DCdiet pas eu temps de passÃ© devant degradation clinique"/>
    <m/>
    <m/>
    <x v="1"/>
    <m/>
  </r>
  <r>
    <n v="40"/>
    <s v="A"/>
    <s v="201612"/>
    <s v="Décembre"/>
    <n v="2016"/>
    <s v="Bottiau"/>
    <s v="Huguette"/>
    <n v="70"/>
    <s v="Femme"/>
    <d v="1946-07-31T00:00:00"/>
    <d v="2016-12-02T00:00:00"/>
    <d v="2016-12-07T00:00:00"/>
    <n v="5"/>
    <s v="Onco"/>
    <x v="0"/>
    <s v="ovaire"/>
    <s v="NC"/>
    <s v="NC"/>
    <n v="63"/>
    <s v="NC"/>
    <s v="NC"/>
    <s v="renseigné"/>
    <s v="supérieur à 30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10"/>
    <n v="0"/>
    <n v="0"/>
    <s v="NC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NC"/>
    <m/>
    <m/>
    <m/>
    <m/>
    <m/>
    <m/>
    <m/>
    <m/>
    <s v="1 poids de toutes ses hospit_x000a_Pas de taille_x000a_Suivi IPC , mais a eu un EMG en  disant qu'elle etait sous carbo platine a l'epoque"/>
    <s v="NC"/>
    <s v="NON"/>
    <m/>
    <x v="1"/>
    <m/>
  </r>
  <r>
    <s v=";;"/>
    <s v="B"/>
    <s v="201706"/>
    <s v="Juin"/>
    <n v="2017"/>
    <s v="Bourgeois "/>
    <s v="Bernard"/>
    <n v="71"/>
    <s v="Homme"/>
    <d v="1944-10-01T00:00:00"/>
    <d v="2017-05-25T00:00:00"/>
    <d v="2017-06-07T00:00:00"/>
    <n v="13"/>
    <s v="Onco"/>
    <x v="6"/>
    <s v="ORL"/>
    <n v="174"/>
    <n v="43"/>
    <s v="NC"/>
    <s v="NC"/>
    <s v="NC"/>
    <s v="non renseigné"/>
    <s v="NC"/>
    <n v="0"/>
    <n v="0"/>
    <s v="NC"/>
    <s v="NC"/>
    <s v="NC"/>
    <s v="NC"/>
    <s v="NC"/>
    <s v="NC"/>
    <s v="NC"/>
    <s v="non renseigné"/>
    <s v="non renseigné"/>
    <s v="renseigné"/>
    <n v="21"/>
    <s v="3_DS"/>
    <s v="NC"/>
    <n v="0"/>
    <n v="0"/>
    <n v="0"/>
    <d v="2017-06-07T00:00:00"/>
    <s v="NC"/>
    <n v="0"/>
    <n v="2"/>
    <s v="NC"/>
    <s v="NC"/>
    <s v="NC"/>
    <s v="NC"/>
    <s v="NC"/>
    <s v="NON"/>
    <s v="NON"/>
    <s v="NC"/>
    <s v="NC"/>
    <s v="OUI"/>
    <s v="SNA"/>
    <s v="NC"/>
    <s v="NC"/>
    <s v="NC"/>
    <s v="NC"/>
    <s v="NC"/>
    <s v="NC"/>
    <s v="NC"/>
    <s v="OUI"/>
    <s v="NC"/>
    <s v="NC"/>
    <s v="NC"/>
    <s v="NC"/>
    <s v="NON"/>
    <s v="NON"/>
    <s v="DEC"/>
    <x v="1"/>
    <s v="NC"/>
    <s v="NC"/>
    <s v="Dc avnt de commencer chuimio/ neo ORL"/>
    <m/>
    <m/>
    <m/>
    <m/>
    <m/>
    <m/>
    <m/>
    <m/>
    <s v="EntrÃ© pour denutrition, il n'a jamais vu la dieteticienne, et aucun bilan de fait_x000a_"/>
    <s v="NC"/>
    <m/>
    <m/>
    <x v="1"/>
    <m/>
  </r>
  <r>
    <n v="90"/>
    <s v="D"/>
    <s v="201806"/>
    <s v="Juin"/>
    <n v="2018"/>
    <s v="Boyer"/>
    <s v="Marie Claude"/>
    <n v="78"/>
    <s v="Femme"/>
    <d v="1937-10-12T00:00:00"/>
    <d v="2018-06-03T00:00:00"/>
    <d v="2018-06-06T00:00:00"/>
    <n v="3"/>
    <s v="Hemato"/>
    <x v="3"/>
    <s v="myelome"/>
    <n v="165"/>
    <n v="54"/>
    <n v="45"/>
    <s v="NC"/>
    <n v="17"/>
    <s v="renseigné"/>
    <s v="&lt;18,5"/>
    <n v="1"/>
    <s v="entre 1 et 5"/>
    <s v="NC"/>
    <n v="-9"/>
    <n v="17"/>
    <s v="NC"/>
    <s v="gain"/>
    <s v="NC"/>
    <s v="NC"/>
    <s v="non renseigné"/>
    <s v="renseigné"/>
    <s v="non renseigné"/>
    <s v="NC"/>
    <s v="2_DM"/>
    <s v="NC"/>
    <s v="NC"/>
    <s v="NC"/>
    <s v="NC"/>
    <d v="2018-09-09T00:00:00"/>
    <s v="NC"/>
    <n v="0"/>
    <n v="0"/>
    <s v="m1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d v="2018-09-04T00:00:00"/>
    <s v="staph epi"/>
    <s v="IP 1 mois apres/ pac mis que pr NP"/>
    <m/>
    <m/>
    <s v="OUI"/>
    <m/>
    <m/>
    <m/>
    <m/>
    <m/>
    <s v="RentrÃ©e pr fievre, hospit 3 jrs, RA da sa demande"/>
    <s v="Ne pas pr NA...."/>
    <s v="NON"/>
    <m/>
    <x v="1"/>
    <d v="2018-11-23T00:00:00"/>
  </r>
  <r>
    <n v="91"/>
    <s v="D"/>
    <s v="201806"/>
    <s v="Juin"/>
    <n v="2018"/>
    <s v="Brando"/>
    <s v="jean"/>
    <n v="84"/>
    <s v="Homme"/>
    <d v="1933-12-13T00:00:00"/>
    <d v="2018-06-01T00:00:00"/>
    <d v="2018-06-21T00:00:00"/>
    <n v="20"/>
    <s v="Hemato"/>
    <x v="3"/>
    <s v="lymphome"/>
    <n v="160"/>
    <n v="57"/>
    <n v="52"/>
    <n v="48"/>
    <n v="20"/>
    <s v="renseigné"/>
    <s v="entre 18,5 et 25"/>
    <n v="2"/>
    <s v="entre 1 et 5"/>
    <n v="-4"/>
    <n v="-5"/>
    <n v="9"/>
    <s v="gain"/>
    <s v="gain"/>
    <n v="8"/>
    <n v="-8"/>
    <s v="renseigné"/>
    <s v="renseigné"/>
    <s v="renseigné"/>
    <n v="26"/>
    <s v="3_DS"/>
    <s v="NC"/>
    <n v="95"/>
    <n v="0.98"/>
    <n v="0.64"/>
    <d v="2018-07-13T00:00:00"/>
    <d v="2018-07-01T00:00:00"/>
    <n v="1"/>
    <n v="2"/>
    <s v="m1"/>
    <s v="OUI"/>
    <s v="NON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x v="1"/>
    <s v="NC"/>
    <s v="NC"/>
    <s v="NC"/>
    <m/>
    <m/>
    <m/>
    <m/>
    <m/>
    <m/>
    <m/>
    <m/>
    <s v="-4kg durant hospit_x000a_conseils diet non suivis sur pres.. mais montÃ©"/>
    <s v="NA NON proposÃ©"/>
    <m/>
    <m/>
    <x v="1"/>
    <m/>
  </r>
  <r>
    <n v="8"/>
    <s v="B"/>
    <s v="201706"/>
    <s v="Juin"/>
    <n v="2017"/>
    <s v="Brard "/>
    <s v="Yvette"/>
    <n v="81"/>
    <s v="Femme"/>
    <d v="1934-11-12T00:00:00"/>
    <d v="2017-05-13T00:00:00"/>
    <d v="2017-06-06T00:00:00"/>
    <n v="24"/>
    <s v="Onco"/>
    <x v="0"/>
    <s v="sein"/>
    <s v="NC"/>
    <s v="NC"/>
    <n v="60"/>
    <n v="60"/>
    <s v="NC"/>
    <s v="renseigné"/>
    <s v="supérieur à 30"/>
    <n v="2"/>
    <s v="entre 1 et 5"/>
    <n v="0"/>
    <s v="NC"/>
    <s v="NC"/>
    <s v="perte"/>
    <s v="NC"/>
    <n v="0"/>
    <n v="0"/>
    <s v="renseigné"/>
    <s v="non renseigné"/>
    <s v="non renseigné"/>
    <s v="NC"/>
    <s v="4_NSP"/>
    <s v="NC"/>
    <n v="0"/>
    <n v="0"/>
    <n v="0"/>
    <d v="2018-06-04T00:00:00"/>
    <d v="2017-02-06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Aucune notion de taille sur tout l'ensemble des sejours de la patient depuis son entrÃ©e ds la maladie  en 2013_x000a_durant hospit ablation DVI sur inf PAC, pas de notion NPE"/>
    <s v="NC"/>
    <m/>
    <m/>
    <x v="1"/>
    <m/>
  </r>
  <r>
    <n v="41"/>
    <s v="A"/>
    <s v="201612"/>
    <s v="Décembre"/>
    <n v="2016"/>
    <s v="Brondel"/>
    <s v="Louisa"/>
    <n v="84"/>
    <s v="Femme"/>
    <d v="1932-09-18T00:00:00"/>
    <d v="2016-12-05T00:00:00"/>
    <d v="2016-12-27T00:00:00"/>
    <n v="22"/>
    <s v="Hemato"/>
    <x v="3"/>
    <s v="LAM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14"/>
    <s v="3_DS"/>
    <s v="NC"/>
    <n v="300"/>
    <n v="0"/>
    <n v="0"/>
    <d v="2017-12-27T00:00:00"/>
    <d v="2016-12-14T00:00:00"/>
    <n v="0"/>
    <n v="3"/>
    <s v="NC"/>
    <s v="NON"/>
    <s v="NON"/>
    <s v="NC"/>
    <s v="OUI"/>
    <s v="NON"/>
    <s v="NON"/>
    <s v="NC"/>
    <s v="NC"/>
    <s v="OUI"/>
    <s v="Parenteral"/>
    <s v="N7"/>
    <s v="OUI"/>
    <s v="NON"/>
    <s v="NON"/>
    <s v="OUI"/>
    <s v="OUI"/>
    <s v="NC"/>
    <s v="NON"/>
    <s v="NC"/>
    <s v="on"/>
    <s v="NC"/>
    <n v="26"/>
    <s v="NON"/>
    <s v="OUI"/>
    <s v="IV"/>
    <x v="0"/>
    <d v="2016-12-14T00:00:00"/>
    <s v="staph epi"/>
    <s v="olimel intro le 5/12, Staph ep, i"/>
    <m/>
    <m/>
    <s v="OUI"/>
    <m/>
    <m/>
    <m/>
    <m/>
    <m/>
    <s v="NC"/>
    <s v="mise sous olimel =&gt; inf pac_x000a_Mise enplace Picc =&gt; inf PIC_x000a_DC"/>
    <s v="NON"/>
    <d v="2016-12-07T00:00:00"/>
    <x v="0"/>
    <d v="2016-12-27T00:00:00"/>
  </r>
  <r>
    <n v="125"/>
    <s v="C"/>
    <s v="201712"/>
    <s v="Décembre"/>
    <n v="2017"/>
    <s v="Brunschwing"/>
    <s v="jean paul"/>
    <n v="67"/>
    <s v="Homme"/>
    <d v="1949-02-07T00:00:00"/>
    <d v="2017-11-14T00:00:00"/>
    <d v="2017-12-09T00:00:00"/>
    <n v="25"/>
    <s v="Onco"/>
    <x v="7"/>
    <s v="prostate"/>
    <n v="175"/>
    <n v="75"/>
    <n v="67"/>
    <s v="NC"/>
    <n v="22"/>
    <s v="renseigné"/>
    <s v="entre 18,5 et 25"/>
    <n v="1"/>
    <s v="entre 1 et 5"/>
    <s v="NC"/>
    <n v="-8"/>
    <n v="11"/>
    <s v="NC"/>
    <s v="gain"/>
    <s v="NC"/>
    <s v="NC"/>
    <s v="non renseigné"/>
    <s v="renseigné"/>
    <s v="renseigné"/>
    <n v="29"/>
    <s v="2_DM"/>
    <s v="NC"/>
    <n v="75"/>
    <s v="NC"/>
    <s v="NC"/>
    <s v="NC"/>
    <s v="NC"/>
    <n v="1"/>
    <n v="2"/>
    <s v="NC"/>
    <s v="NON"/>
    <s v="NC"/>
    <s v="NC"/>
    <s v="OUI"/>
    <s v="NON"/>
    <s v="OUI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x v="1"/>
    <s v="NC"/>
    <s v="NC"/>
    <s v="NC"/>
    <m/>
    <m/>
    <m/>
    <m/>
    <m/>
    <m/>
    <m/>
    <m/>
    <s v="paraplegie"/>
    <s v="NC"/>
    <m/>
    <m/>
    <x v="1"/>
    <m/>
  </r>
  <r>
    <n v="42"/>
    <s v="A"/>
    <s v="201612"/>
    <s v="Décembre"/>
    <n v="2016"/>
    <s v="Cachin"/>
    <s v="Henri"/>
    <n v="70"/>
    <s v="Homme"/>
    <d v="1946-09-27T00:00:00"/>
    <d v="2016-12-05T00:00:00"/>
    <d v="2016-12-12T00:00:00"/>
    <n v="7"/>
    <s v="Onco"/>
    <x v="1"/>
    <s v="pancreas"/>
    <n v="174"/>
    <n v="57"/>
    <n v="59"/>
    <s v="NC"/>
    <n v="19"/>
    <s v="renseigné"/>
    <s v="entre 18,5 et 25"/>
    <n v="1"/>
    <s v="entre 1 et 5"/>
    <s v="NC"/>
    <n v="2"/>
    <n v="-4"/>
    <s v="NC"/>
    <s v="perte"/>
    <s v="NC"/>
    <s v="NC"/>
    <s v="non renseigné"/>
    <s v="renseigné"/>
    <s v="non renseigné"/>
    <s v="NC"/>
    <s v="1_OK"/>
    <s v="NC"/>
    <n v="50"/>
    <n v="0"/>
    <n v="0"/>
    <d v="2017-05-18T00:00:00"/>
    <d v="2016-12-28T00:00:00"/>
    <n v="0"/>
    <n v="0"/>
    <s v="NC"/>
    <s v="NC"/>
    <s v="NC"/>
    <s v="NC"/>
    <s v="NON"/>
    <s v="NON"/>
    <s v="NON"/>
    <s v="NC"/>
    <s v="NC"/>
    <s v="NON"/>
    <s v="Parenteral"/>
    <s v="N7"/>
    <s v="OUI"/>
    <s v="NC"/>
    <s v="NC"/>
    <s v="NC"/>
    <s v="NC"/>
    <s v="NC"/>
    <s v="NON"/>
    <s v="NC"/>
    <s v="on"/>
    <d v="2016-09-01T00:00:00"/>
    <n v="0"/>
    <s v="NON"/>
    <s v="OUI"/>
    <s v="IV"/>
    <x v="0"/>
    <d v="2016-12-03T00:00:00"/>
    <s v="staph hominis"/>
    <s v="iolimel/ staph hominis"/>
    <m/>
    <m/>
    <m/>
    <s v="OUI"/>
    <m/>
    <m/>
    <m/>
    <m/>
    <s v="sepsis a staph hominis( hemocs VVP uniquement rien fait sur PAC) =&gt; arret olimel et mise sous perikabiven + ATB_x000a_HEmocs a froid apres 72h ATB=&gt; PAC ras ( vu que 72h ATB) , dc reprise olimel lors depart_x000a__x000a_"/>
    <s v="2jrs olimel et 7 de smofkabiven"/>
    <s v="NON"/>
    <d v="2016-12-03T00:00:00"/>
    <x v="2"/>
    <s v="PDV"/>
  </r>
  <r>
    <n v="92"/>
    <s v="D"/>
    <s v="201806"/>
    <s v="Juin"/>
    <n v="2018"/>
    <s v="Camilleri"/>
    <s v="colette"/>
    <n v="69"/>
    <s v="Femme"/>
    <d v="1948-10-04T00:00:00"/>
    <d v="2018-05-30T00:00:00"/>
    <d v="2018-06-04T00:00:00"/>
    <n v="5"/>
    <s v="Onco"/>
    <x v="4"/>
    <s v="vessie"/>
    <n v="155"/>
    <n v="38"/>
    <n v="49"/>
    <s v="NC"/>
    <n v="20"/>
    <s v="renseigné"/>
    <s v="entre 18,5 et 25"/>
    <n v="1"/>
    <s v="entre 1 et 5"/>
    <s v="NC"/>
    <n v="11"/>
    <n v="-29"/>
    <s v="NC"/>
    <s v="perte"/>
    <s v="NC"/>
    <s v="NC"/>
    <s v="non renseigné"/>
    <s v="renseigné"/>
    <s v="renseigné"/>
    <n v="33"/>
    <s v="1_OK"/>
    <s v="NC"/>
    <n v="9"/>
    <n v="0.88"/>
    <n v="0.82"/>
    <d v="2018-08-03T00:00:00"/>
    <s v="NC"/>
    <n v="0"/>
    <n v="0"/>
    <s v="m1"/>
    <s v="OUI"/>
    <s v="NON"/>
    <s v="NON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8-01-01T00:00:00"/>
    <s v="NC"/>
    <s v="NON"/>
    <s v="OUI"/>
    <s v="IV"/>
    <x v="1"/>
    <s v="NC"/>
    <s v="NC"/>
    <s v="NC"/>
    <m/>
    <m/>
    <m/>
    <m/>
    <m/>
    <m/>
    <m/>
    <m/>
    <s v="Reprise de pds 9 kg en 6mois"/>
    <s v="NC"/>
    <m/>
    <m/>
    <x v="1"/>
    <m/>
  </r>
  <r>
    <n v="31"/>
    <s v="B"/>
    <s v="201706"/>
    <s v="Juin"/>
    <n v="2017"/>
    <s v="Carrera"/>
    <s v="jean paul"/>
    <n v="58"/>
    <s v="Homme"/>
    <d v="1957-10-30T00:00:00"/>
    <d v="2017-06-08T00:00:00"/>
    <d v="2017-06-10T00:00:00"/>
    <n v="2"/>
    <s v="Onco"/>
    <x v="1"/>
    <s v="gastrique"/>
    <n v="170"/>
    <n v="68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10T00:00:00"/>
    <d v="2017-06-0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-10kg en 4 semaine d'apres CR rÃ©a_x000a_entrÃ©e pr PAL/ decouverte kcer estomac av sd paraneo a type CIVD... DC par HemoR ext"/>
    <s v="NC"/>
    <m/>
    <m/>
    <x v="1"/>
    <m/>
  </r>
  <r>
    <n v="43"/>
    <s v="A"/>
    <s v="201612"/>
    <s v="Décembre"/>
    <n v="2016"/>
    <s v="Carrere"/>
    <s v="Jacqueline"/>
    <n v="66"/>
    <s v="Femme"/>
    <d v="1950-01-19T00:00:00"/>
    <d v="2016-12-03T00:00:00"/>
    <d v="2016-12-05T00:00:00"/>
    <n v="2"/>
    <s v="Hemato"/>
    <x v="3"/>
    <s v="LAM"/>
    <n v="153"/>
    <s v="NC"/>
    <n v="55"/>
    <s v="NC"/>
    <n v="23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1_OK"/>
    <s v="NC"/>
    <n v="0"/>
    <n v="0"/>
    <n v="0"/>
    <d v="2017-07-12T00:00:00"/>
    <d v="2017-04-05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hemocs mal realisées"/>
    <m/>
    <m/>
    <m/>
    <m/>
    <m/>
    <m/>
    <m/>
    <m/>
    <s v="NC"/>
    <s v="NC"/>
    <m/>
    <m/>
    <x v="1"/>
    <m/>
  </r>
  <r>
    <n v="93"/>
    <s v="D"/>
    <s v="201806"/>
    <s v="Juin"/>
    <n v="2018"/>
    <s v="ceniccola"/>
    <s v="patricia"/>
    <n v="56"/>
    <s v="Femme"/>
    <d v="1962-05-17T00:00:00"/>
    <d v="2018-06-04T00:00:00"/>
    <d v="2018-06-11T00:00:00"/>
    <n v="7"/>
    <s v="Onco"/>
    <x v="0"/>
    <s v="sein"/>
    <n v="165"/>
    <n v="85"/>
    <n v="82"/>
    <s v="NC"/>
    <n v="30"/>
    <s v="renseigné"/>
    <s v="supérieur à 30"/>
    <n v="1"/>
    <s v="entre 1 et 5"/>
    <s v="NC"/>
    <n v="-3"/>
    <n v="4"/>
    <s v="NC"/>
    <s v="gain"/>
    <s v="NC"/>
    <s v="NC"/>
    <s v="non renseigné"/>
    <s v="renseigné"/>
    <s v="renseigné"/>
    <n v="36"/>
    <s v="1_OK"/>
    <s v="NC"/>
    <n v="83"/>
    <s v="NC"/>
    <s v="NC"/>
    <d v="2018-06-11T00:00:00"/>
    <s v="NC"/>
    <n v="0"/>
    <n v="0"/>
    <s v="NC"/>
    <s v="NON"/>
    <s v="NC"/>
    <s v="NC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NON"/>
    <s v="SP"/>
    <x v="1"/>
    <s v="NC"/>
    <s v="NC"/>
    <s v="NC"/>
    <m/>
    <m/>
    <m/>
    <m/>
    <m/>
    <m/>
    <m/>
    <m/>
    <s v="NC"/>
    <s v="NC"/>
    <m/>
    <m/>
    <x v="1"/>
    <m/>
  </r>
  <r>
    <n v="9"/>
    <s v="B"/>
    <s v="201706"/>
    <s v="Juin"/>
    <n v="2017"/>
    <s v="Champion"/>
    <s v="Rene"/>
    <n v="74"/>
    <s v="Homme"/>
    <d v="1942-02-04T00:00:00"/>
    <d v="2017-06-01T00:00:00"/>
    <d v="2017-06-27T00:00:00"/>
    <n v="26"/>
    <s v="Hemato"/>
    <x v="3"/>
    <s v="myelome"/>
    <n v="178"/>
    <s v="NC"/>
    <n v="94"/>
    <n v="100"/>
    <n v="30"/>
    <s v="renseigné"/>
    <s v="supérieur à 30"/>
    <n v="5"/>
    <s v="entre 5 et 10"/>
    <n v="6"/>
    <s v="NC"/>
    <s v="NC"/>
    <s v="perte"/>
    <s v="NC"/>
    <n v="-6"/>
    <n v="6"/>
    <s v="renseigné"/>
    <s v="non renseigné"/>
    <s v="non renseigné"/>
    <s v="NC"/>
    <s v="4_NSP"/>
    <s v="NC"/>
    <n v="0"/>
    <n v="0"/>
    <n v="0"/>
    <d v="2017-07-03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suvi en parralele a gre_x000a_entrÃ©e pr sd hyperalgique , sur coxarthrose avec indic chir_x000a_pas de diet vu"/>
    <s v="NC"/>
    <m/>
    <m/>
    <x v="1"/>
    <m/>
  </r>
  <r>
    <n v="10"/>
    <s v="B"/>
    <s v="201706"/>
    <s v="Juin"/>
    <n v="2017"/>
    <s v="Chretien"/>
    <s v="Helene"/>
    <n v="82"/>
    <s v="Femme"/>
    <d v="1933-07-15T00:00:00"/>
    <d v="2017-06-01T00:00:00"/>
    <d v="2017-06-08T00:00:00"/>
    <n v="7"/>
    <s v="Hemato"/>
    <x v="3"/>
    <s v="LAL"/>
    <n v="160"/>
    <n v="52"/>
    <n v="52"/>
    <n v="55"/>
    <n v="20"/>
    <s v="renseigné"/>
    <s v="entre 18,5 et 25"/>
    <n v="2"/>
    <s v="entre 1 et 5"/>
    <n v="3"/>
    <n v="0"/>
    <n v="0"/>
    <s v="perte"/>
    <s v="perte"/>
    <n v="-6"/>
    <n v="6"/>
    <s v="renseigné"/>
    <s v="renseigné"/>
    <s v="non renseigné"/>
    <s v="NC"/>
    <s v="2_DM"/>
    <s v="NC"/>
    <n v="0"/>
    <n v="0"/>
    <n v="0"/>
    <s v="NC"/>
    <s v="NC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52 kg en avril 2017"/>
    <s v="NC"/>
    <m/>
    <m/>
    <x v="1"/>
    <m/>
  </r>
  <r>
    <n v="126"/>
    <s v="C"/>
    <s v="201712"/>
    <s v="Décembre"/>
    <n v="2017"/>
    <s v="Chretien"/>
    <s v="Helene"/>
    <n v="84"/>
    <s v="Femme"/>
    <d v="1933-07-15T00:00:00"/>
    <d v="2017-11-14T00:00:00"/>
    <d v="2017-12-09T00:00:00"/>
    <n v="25"/>
    <s v="Hemato"/>
    <x v="3"/>
    <s v="LA"/>
    <n v="163"/>
    <s v="NC"/>
    <n v="45"/>
    <n v="49"/>
    <n v="17"/>
    <s v="renseigné"/>
    <s v="&lt;18,5"/>
    <n v="2"/>
    <s v="entre 1 et 5"/>
    <n v="4"/>
    <s v="NC"/>
    <s v="NC"/>
    <s v="perte"/>
    <s v="NC"/>
    <n v="-9"/>
    <n v="9"/>
    <s v="renseigné"/>
    <s v="non renseigné"/>
    <s v="renseigné"/>
    <n v="27"/>
    <s v="3_DS"/>
    <s v="NC"/>
    <s v="NC"/>
    <s v="NC"/>
    <s v="NC"/>
    <d v="2017-12-09T00:00:00"/>
    <d v="2017-11-29T00:00:00"/>
    <n v="1"/>
    <n v="0"/>
    <s v="m6"/>
    <s v="NC"/>
    <s v="NC"/>
    <s v="DSE43"/>
    <s v="OUI"/>
    <s v="NON"/>
    <s v="OUI"/>
    <s v="NC"/>
    <s v="OUI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0"/>
    <d v="2017-11-15T00:00:00"/>
    <s v="staph epi"/>
    <s v="taph epi… pas d'olimel"/>
    <m/>
    <m/>
    <s v="OUI"/>
    <m/>
    <m/>
    <m/>
    <m/>
    <m/>
    <s v="Pas de crp alors que inf de PAC_x000a_omi ++"/>
    <s v="NC"/>
    <s v="OUI"/>
    <d v="2017-11-15T00:00:00"/>
    <x v="0"/>
    <d v="2017-12-09T00:00:00"/>
  </r>
  <r>
    <n v="127"/>
    <s v="C"/>
    <s v="201712"/>
    <s v="Décembre"/>
    <n v="2017"/>
    <s v="colombo"/>
    <s v="aldo"/>
    <n v="66"/>
    <s v="Homme"/>
    <d v="1951-01-09T00:00:00"/>
    <d v="2017-12-03T00:00:00"/>
    <d v="2017-12-13T00:00:00"/>
    <n v="10"/>
    <s v="Onco"/>
    <x v="8"/>
    <s v="ependymome du cervelet"/>
    <n v="183"/>
    <n v="74"/>
    <n v="64"/>
    <s v="NC"/>
    <n v="19"/>
    <s v="renseigné"/>
    <s v="entre 18,5 et 25"/>
    <n v="1"/>
    <s v="entre 1 et 5"/>
    <s v="NC"/>
    <n v="-10"/>
    <n v="14"/>
    <s v="NC"/>
    <s v="gain"/>
    <s v="NC"/>
    <s v="NC"/>
    <s v="non renseigné"/>
    <s v="renseigné"/>
    <s v="renseigné"/>
    <n v="39"/>
    <s v="1_OK"/>
    <s v="NC"/>
    <n v="12"/>
    <n v="1.21"/>
    <n v="0.87"/>
    <d v="2017-01-08T00:00:00"/>
    <s v="NC"/>
    <n v="1"/>
    <n v="2"/>
    <s v="m1"/>
    <s v="OUI"/>
    <s v="NC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NC"/>
    <s v="NC"/>
    <m/>
    <m/>
    <x v="1"/>
    <m/>
  </r>
  <r>
    <n v="128"/>
    <s v="C"/>
    <s v="201712"/>
    <s v="Décembre"/>
    <n v="2017"/>
    <s v="costanzo"/>
    <s v="robert"/>
    <n v="76"/>
    <s v="Homme"/>
    <d v="1941-07-04T00:00:00"/>
    <d v="2017-12-01T00:00:00"/>
    <d v="2017-12-15T00:00:00"/>
    <n v="14"/>
    <s v="Hemato"/>
    <x v="3"/>
    <s v="LLC"/>
    <n v="171"/>
    <n v="74"/>
    <n v="63"/>
    <s v="NC"/>
    <n v="22"/>
    <s v="non renseigné"/>
    <s v="NC"/>
    <n v="1"/>
    <s v="entre 1 et 5"/>
    <s v="NC"/>
    <n v="-11"/>
    <n v="15"/>
    <s v="NC"/>
    <s v="gain"/>
    <s v="NC"/>
    <s v="NC"/>
    <s v="non renseigné"/>
    <s v="renseigné"/>
    <s v="renseigné"/>
    <n v="26"/>
    <s v="3_DS"/>
    <s v="NC"/>
    <n v="48"/>
    <s v="NC"/>
    <s v="NC"/>
    <d v="2017-09-24T00:00:00"/>
    <s v="NC"/>
    <n v="0"/>
    <n v="2"/>
    <s v="m6"/>
    <s v="NON"/>
    <s v="NC"/>
    <s v="NC"/>
    <s v="NON"/>
    <s v="NON"/>
    <s v="NON"/>
    <s v="NC"/>
    <s v="OUI"/>
    <s v="OUI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En RC"/>
    <s v="NC"/>
    <m/>
    <m/>
    <x v="1"/>
    <m/>
  </r>
  <r>
    <n v="68"/>
    <s v="A"/>
    <s v="201612"/>
    <s v="Décembre"/>
    <n v="2016"/>
    <s v="Danaila"/>
    <s v="Valuta"/>
    <n v="56"/>
    <s v="Femme"/>
    <d v="1960-11-16T00:00:00"/>
    <d v="2016-12-06T00:00:00"/>
    <d v="2016-12-08T00:00:00"/>
    <n v="1"/>
    <s v="Onco"/>
    <x v="6"/>
    <s v="ORL"/>
    <n v="170"/>
    <s v="NC"/>
    <n v="44"/>
    <s v="NC"/>
    <n v="15"/>
    <s v="non renseigné"/>
    <s v="NC"/>
    <n v="1"/>
    <s v="entre 1 et 5"/>
    <s v="NC"/>
    <s v="NC"/>
    <s v="NC"/>
    <s v="NC"/>
    <s v="NC"/>
    <s v="NC"/>
    <s v="NC"/>
    <s v="non renseigné"/>
    <s v="non renseigné"/>
    <s v="non renseigné"/>
    <s v="NC"/>
    <s v="3_DS"/>
    <s v="NC"/>
    <n v="0"/>
    <n v="0"/>
    <n v="0"/>
    <d v="2018-08-14T00:00:00"/>
    <d v="2017-01-25T00:00:00"/>
    <n v="0"/>
    <n v="0"/>
    <s v="NC"/>
    <s v="NC"/>
    <s v="NC"/>
    <s v="NC"/>
    <s v="NON"/>
    <s v="NON"/>
    <s v="NON"/>
    <s v="NON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x v="1"/>
    <s v="NC"/>
    <s v="NC"/>
    <s v="NC"/>
    <m/>
    <m/>
    <m/>
    <m/>
    <m/>
    <m/>
    <m/>
    <m/>
    <s v="Hospit pr realisation de sa C1J1"/>
    <s v="NC"/>
    <m/>
    <m/>
    <x v="1"/>
    <m/>
  </r>
  <r>
    <n v="129"/>
    <s v="C"/>
    <s v="201712"/>
    <s v="Décembre"/>
    <n v="2017"/>
    <s v="Delprete"/>
    <s v="maria"/>
    <n v="82"/>
    <s v="Femme"/>
    <d v="1935-07-06T00:00:00"/>
    <d v="2017-11-09T00:00:00"/>
    <d v="2017-12-08T00:00:00"/>
    <n v="29"/>
    <s v="Hemato"/>
    <x v="3"/>
    <s v="myelome"/>
    <n v="160"/>
    <n v="84"/>
    <n v="73"/>
    <n v="69.400000000000006"/>
    <n v="29"/>
    <s v="renseigné"/>
    <s v="entre 25 et 30"/>
    <n v="13"/>
    <s v="supérieur à 10"/>
    <n v="-3.5999999999999943"/>
    <n v="-11"/>
    <n v="13"/>
    <s v="gain"/>
    <s v="gain"/>
    <n v="5"/>
    <n v="-5"/>
    <s v="renseigné"/>
    <s v="renseigné"/>
    <s v="renseigné"/>
    <n v="27"/>
    <s v="3_DS"/>
    <s v="NC"/>
    <s v="NC"/>
    <s v="NC"/>
    <s v="NC"/>
    <d v="2017-12-08T00:00:00"/>
    <d v="2017-12-01T00:00:00"/>
    <n v="0"/>
    <n v="0"/>
    <s v="m6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154"/>
    <s v="D"/>
    <s v="201806"/>
    <s v="Juin"/>
    <n v="2018"/>
    <s v="Demongeot"/>
    <s v="Betty"/>
    <n v="68"/>
    <s v="Femme"/>
    <d v="1949-08-21T00:00:00"/>
    <d v="2018-06-06T00:00:00"/>
    <d v="2018-06-08T00:00:00"/>
    <n v="2"/>
    <s v="Onco"/>
    <x v="1"/>
    <s v="pancreas"/>
    <n v="160"/>
    <n v="70"/>
    <n v="66"/>
    <s v="NC"/>
    <n v="26"/>
    <s v="non renseigné"/>
    <s v="NC"/>
    <n v="1"/>
    <s v="entre 1 et 5"/>
    <s v="NC"/>
    <n v="-4"/>
    <n v="6"/>
    <s v="NC"/>
    <s v="gain"/>
    <s v="NC"/>
    <s v="NC"/>
    <s v="non renseigné"/>
    <s v="renseigné"/>
    <s v="renseigné"/>
    <n v="31"/>
    <s v="1_OK"/>
    <s v="NC"/>
    <n v="40"/>
    <s v="NC"/>
    <s v="NC"/>
    <s v="NC"/>
    <s v="NC"/>
    <n v="2"/>
    <n v="0"/>
    <s v="m1"/>
    <s v="NON"/>
    <s v="NC"/>
    <s v="NC"/>
    <s v="NON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113"/>
    <s v="D"/>
    <s v="201806"/>
    <s v="Juin"/>
    <n v="2018"/>
    <s v="Derrien"/>
    <s v="gilbert"/>
    <n v="69"/>
    <s v="Homme"/>
    <d v="1945-08-08T00:00:00"/>
    <d v="2018-06-05T00:00:00"/>
    <d v="2018-06-29T00:00:00"/>
    <n v="24"/>
    <s v="Onco"/>
    <x v="1"/>
    <s v="colon"/>
    <n v="174"/>
    <s v="NC"/>
    <n v="52"/>
    <s v="NC"/>
    <n v="17"/>
    <s v="renseigné"/>
    <s v="&lt;18,5"/>
    <n v="1"/>
    <s v="entre 1 et 5"/>
    <s v="NC"/>
    <s v="NC"/>
    <s v="NC"/>
    <s v="NC"/>
    <s v="NC"/>
    <s v="NC"/>
    <s v="NC"/>
    <s v="non renseigné"/>
    <s v="non renseigné"/>
    <s v="renseigné"/>
    <n v="27"/>
    <s v="2_DM"/>
    <s v="NC"/>
    <n v="80"/>
    <n v="1.02"/>
    <n v="0.85"/>
    <d v="2018-07-07T00:00:00"/>
    <s v="NC"/>
    <n v="1"/>
    <n v="2"/>
    <s v="NC"/>
    <s v="OUI"/>
    <s v="NON"/>
    <s v="NC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denutrition non evaluable car pds declaratif, du fait tetraplegie "/>
    <s v="NC"/>
    <m/>
    <m/>
    <x v="1"/>
    <m/>
  </r>
  <r>
    <n v="28"/>
    <s v="B"/>
    <s v="201706"/>
    <s v="Juin"/>
    <n v="2017"/>
    <s v="Desnouveaux "/>
    <s v="Gilles"/>
    <n v="62"/>
    <s v="Homme"/>
    <d v="1954-01-10T00:00:00"/>
    <d v="2017-06-07T00:00:00"/>
    <d v="2017-06-08T00:00:00"/>
    <n v="1"/>
    <s v="Onco"/>
    <x v="1"/>
    <s v="gastrique"/>
    <n v="175"/>
    <n v="50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08T00:00:00"/>
    <d v="2017-05-1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dc par hemoR ext massive_x000a_50kg en mai 2017_x000a_albu a 16 debut Juin_x000a_jamais vu diet de tte sa PEC"/>
    <s v="NC"/>
    <m/>
    <m/>
    <x v="1"/>
    <m/>
  </r>
  <r>
    <n v="116"/>
    <s v="D"/>
    <s v="201806"/>
    <s v="Juin"/>
    <n v="2018"/>
    <s v="DHO"/>
    <s v="lucette"/>
    <n v="73"/>
    <s v="Femme"/>
    <d v="1945-01-17T00:00:00"/>
    <d v="2018-06-07T00:00:00"/>
    <d v="2018-07-03T00:00:00"/>
    <n v="26"/>
    <s v="Onco"/>
    <x v="1"/>
    <s v="CHC"/>
    <n v="151"/>
    <n v="86"/>
    <n v="74"/>
    <n v="80"/>
    <n v="32"/>
    <s v="renseigné"/>
    <s v="supérieur à 30"/>
    <n v="3"/>
    <s v="entre 1 et 5"/>
    <n v="6"/>
    <n v="-12"/>
    <n v="14"/>
    <s v="perte"/>
    <s v="gain"/>
    <n v="-8"/>
    <n v="8"/>
    <s v="renseigné"/>
    <s v="renseigné"/>
    <s v="renseigné"/>
    <n v="30"/>
    <s v="3_DS"/>
    <s v="NC"/>
    <n v="40"/>
    <s v="NC"/>
    <s v="NC"/>
    <d v="2018-07-12T00:00:00"/>
    <s v="NC"/>
    <n v="0"/>
    <n v="0"/>
    <s v="m1"/>
    <s v="NON"/>
    <s v="NC"/>
    <s v="DSE43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d v="2017-11-01T00:00:00"/>
    <s v="NC"/>
    <s v="NON"/>
    <s v="NON"/>
    <s v="SP"/>
    <x v="1"/>
    <s v="NC"/>
    <s v="NC"/>
    <s v="NC"/>
    <m/>
    <m/>
    <m/>
    <m/>
    <m/>
    <m/>
    <m/>
    <m/>
    <s v="sd oedemato ascitique"/>
    <s v="NC"/>
    <m/>
    <m/>
    <x v="1"/>
    <m/>
  </r>
  <r>
    <n v="130"/>
    <s v="C"/>
    <s v="201712"/>
    <s v="Décembre"/>
    <n v="2017"/>
    <s v="Enard"/>
    <s v="eric"/>
    <n v="58"/>
    <s v="Homme"/>
    <d v="1959-06-28T00:00:00"/>
    <d v="2017-10-27T00:00:00"/>
    <d v="2017-12-11T00:00:00"/>
    <n v="45"/>
    <s v="Onco"/>
    <x v="7"/>
    <s v="prostate"/>
    <n v="184"/>
    <n v="77"/>
    <n v="69"/>
    <n v="66"/>
    <n v="20"/>
    <s v="renseigné"/>
    <s v="entre 18,5 et 25"/>
    <n v="7"/>
    <s v="entre 5 et 10"/>
    <n v="-3"/>
    <n v="-8"/>
    <n v="10"/>
    <s v="gain"/>
    <s v="gain"/>
    <n v="4"/>
    <n v="-4"/>
    <s v="renseigné"/>
    <s v="renseigné"/>
    <s v="renseigné"/>
    <n v="30"/>
    <s v="2_DM"/>
    <s v="NC"/>
    <n v="20"/>
    <s v="NC"/>
    <s v="NC"/>
    <d v="2017-12-20T00:00:00"/>
    <d v="2017-12-11T00:00:00"/>
    <n v="0"/>
    <n v="0"/>
    <s v="m6"/>
    <s v="NC"/>
    <s v="NC"/>
    <s v="DME44.1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SP"/>
    <m/>
    <m/>
    <x v="1"/>
    <m/>
  </r>
  <r>
    <n v="131"/>
    <s v="C"/>
    <s v="201712"/>
    <s v="Décembre"/>
    <n v="2017"/>
    <s v="Eymin"/>
    <s v="jeanine"/>
    <n v="67"/>
    <s v="Femme"/>
    <d v="1950-01-29T00:00:00"/>
    <d v="2017-11-27T00:00:00"/>
    <d v="2017-12-20T00:00:00"/>
    <n v="23"/>
    <s v="Onco"/>
    <x v="6"/>
    <s v="ORL"/>
    <n v="162"/>
    <n v="55"/>
    <n v="53"/>
    <n v="57"/>
    <n v="20"/>
    <s v="renseigné"/>
    <s v="entre 18,5 et 25"/>
    <n v="3"/>
    <s v="entre 1 et 5"/>
    <n v="4"/>
    <n v="-2"/>
    <n v="4"/>
    <s v="perte"/>
    <s v="gain"/>
    <n v="-8"/>
    <n v="8"/>
    <s v="renseigné"/>
    <s v="renseigné"/>
    <s v="renseigné"/>
    <n v="22"/>
    <s v="2_DM"/>
    <s v="NC"/>
    <n v="54"/>
    <s v="NC"/>
    <s v="NC"/>
    <d v="2018-04-04T00:00:00"/>
    <s v="NC"/>
    <n v="0"/>
    <n v="0"/>
    <s v="m1"/>
    <s v="NON"/>
    <s v="NC"/>
    <s v="NC"/>
    <s v="NON"/>
    <s v="OUI"/>
    <s v="NON"/>
    <s v="NC"/>
    <s v="NC"/>
    <s v="NON"/>
    <s v="enterale"/>
    <s v="GPE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GPE fresubin 2 kcal_x000a_Pas de CNO"/>
    <m/>
    <m/>
    <x v="1"/>
    <m/>
  </r>
  <r>
    <n v="94"/>
    <s v="D"/>
    <s v="201806"/>
    <s v="Juin"/>
    <n v="2018"/>
    <s v="Faragoni"/>
    <s v="jean"/>
    <n v="84"/>
    <s v="Homme"/>
    <d v="1934-04-30T00:00:00"/>
    <d v="2018-05-31T00:00:00"/>
    <d v="2018-06-07T00:00:00"/>
    <n v="7"/>
    <s v="Onco"/>
    <x v="4"/>
    <s v="vessie"/>
    <n v="176"/>
    <n v="97"/>
    <n v="78"/>
    <n v="81"/>
    <n v="25"/>
    <s v="renseigné"/>
    <s v="entre 25 et 30"/>
    <n v="1"/>
    <s v="entre 1 et 5"/>
    <n v="3"/>
    <n v="-19"/>
    <n v="20"/>
    <s v="perte"/>
    <s v="gain"/>
    <n v="-4"/>
    <n v="4"/>
    <s v="renseigné"/>
    <s v="renseigné"/>
    <s v="non renseigné"/>
    <s v="NC"/>
    <s v="4_NSP"/>
    <s v="NC"/>
    <s v="NC"/>
    <s v="NC"/>
    <s v="NC"/>
    <d v="2018-08-02T00:00:00"/>
    <s v="NC"/>
    <n v="1"/>
    <n v="2"/>
    <s v="m6"/>
    <s v="NC"/>
    <s v="NC"/>
    <s v="NC"/>
    <s v="NON"/>
    <s v="NON"/>
    <s v="NON"/>
    <s v="NC"/>
    <s v="NON"/>
    <s v="OUI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x v="1"/>
    <s v="NC"/>
    <s v="NC"/>
    <s v="NC"/>
    <m/>
    <m/>
    <m/>
    <m/>
    <m/>
    <m/>
    <m/>
    <m/>
    <s v="NC"/>
    <s v="En SP"/>
    <m/>
    <m/>
    <x v="1"/>
    <m/>
  </r>
  <r>
    <n v="132"/>
    <s v="C"/>
    <s v="201712"/>
    <s v="Décembre"/>
    <n v="2017"/>
    <s v="Fautrier"/>
    <s v="Patrice"/>
    <n v="71"/>
    <s v="Homme"/>
    <d v="1946-03-29T00:00:00"/>
    <d v="2017-11-13T00:00:00"/>
    <d v="2017-12-14T00:00:00"/>
    <n v="31"/>
    <s v="Onco"/>
    <x v="6"/>
    <s v="ORL"/>
    <n v="174"/>
    <s v="NC"/>
    <n v="72"/>
    <n v="70"/>
    <n v="24"/>
    <s v="renseigné"/>
    <s v="entre 18,5 et 25"/>
    <n v="3"/>
    <s v="entre 1 et 5"/>
    <n v="-2"/>
    <s v="NC"/>
    <s v="NC"/>
    <s v="gain"/>
    <s v="NC"/>
    <n v="3"/>
    <n v="-3"/>
    <s v="renseigné"/>
    <s v="non renseigné"/>
    <s v="renseigné"/>
    <n v="19"/>
    <s v="3_DS"/>
    <s v="NC"/>
    <s v="NC"/>
    <s v="NC"/>
    <s v="NC"/>
    <d v="2018-06-26T00:00:00"/>
    <d v="2018-05-30T00:00:00"/>
    <n v="0"/>
    <n v="0"/>
    <s v="NC"/>
    <s v="NON"/>
    <s v="NC"/>
    <s v="DSE43"/>
    <s v="OUI"/>
    <s v="OUI"/>
    <s v="OUI"/>
    <s v="NC"/>
    <s v="OUI"/>
    <s v="OUI"/>
    <s v="Parenteral"/>
    <s v="NC"/>
    <s v="OUI"/>
    <s v="NON"/>
    <s v="NC"/>
    <s v="NC"/>
    <s v="NC"/>
    <s v="NC"/>
    <s v="OUI"/>
    <s v="NC"/>
    <s v="on"/>
    <s v="NC"/>
    <s v="NC"/>
    <s v="NON"/>
    <s v="OUI"/>
    <s v="IV"/>
    <x v="0"/>
    <d v="2017-11-21T00:00:00"/>
    <s v="staph epi"/>
    <s v="juste avant hospit , avait olimel"/>
    <m/>
    <m/>
    <s v="OUI"/>
    <m/>
    <m/>
    <m/>
    <m/>
    <m/>
    <s v="pas de pds de ref_x000a_jamais vu de diet av cette hospit"/>
    <s v="pas adapt doses, mais carrement 2 perikabiven/jr"/>
    <s v="NON"/>
    <d v="2017-11-15T00:00:00"/>
    <x v="0"/>
    <d v="2018-06-20T00:00:00"/>
  </r>
  <r>
    <n v="146"/>
    <s v="C"/>
    <s v="201712"/>
    <s v="Décembre"/>
    <n v="2017"/>
    <s v="Fecy"/>
    <s v="frederic"/>
    <n v="54"/>
    <s v="Homme"/>
    <d v="1963-08-07T00:00:00"/>
    <d v="2017-12-06T00:00:00"/>
    <d v="2017-12-21T00:00:00"/>
    <n v="15"/>
    <s v="Onco"/>
    <x v="1"/>
    <s v="colon"/>
    <n v="183"/>
    <n v="61"/>
    <n v="51"/>
    <n v="49"/>
    <n v="15"/>
    <s v="renseigné"/>
    <s v="&lt;18,5"/>
    <n v="2"/>
    <s v="entre 1 et 5"/>
    <n v="-2"/>
    <n v="-10"/>
    <n v="16"/>
    <s v="gain"/>
    <s v="gain"/>
    <n v="4"/>
    <n v="-4"/>
    <s v="renseigné"/>
    <s v="renseigné"/>
    <s v="non renseigné"/>
    <s v="NC"/>
    <s v="3_DS"/>
    <s v="NC"/>
    <s v="NC"/>
    <s v="NC"/>
    <s v="NC"/>
    <d v="2018-03-03T00:00:00"/>
    <d v="2018-02-27T00:00:00"/>
    <n v="3"/>
    <n v="2"/>
    <s v="m1"/>
    <s v="NC"/>
    <s v="NC"/>
    <s v="DSE43"/>
    <s v="OUI"/>
    <s v="NON"/>
    <s v="OUI"/>
    <s v="OUI"/>
    <s v="OUI"/>
    <s v="OUI"/>
    <s v="Parenteral"/>
    <s v="N7"/>
    <s v="NC"/>
    <s v="NON"/>
    <s v="NON"/>
    <s v="NC"/>
    <s v="NC"/>
    <s v="NC"/>
    <s v="NC"/>
    <s v="NC"/>
    <s v="on"/>
    <s v="NC"/>
    <s v="NC"/>
    <s v="NON"/>
    <s v="OUI"/>
    <s v="IV"/>
    <x v="1"/>
    <s v="NC"/>
    <s v="NC"/>
    <s v="NC"/>
    <m/>
    <m/>
    <m/>
    <m/>
    <m/>
    <m/>
    <m/>
    <m/>
    <s v="NC"/>
    <s v="car occlusion dig"/>
    <m/>
    <m/>
    <x v="1"/>
    <m/>
  </r>
  <r>
    <n v="69"/>
    <s v="A"/>
    <s v="201612"/>
    <s v="Décembre"/>
    <n v="2016"/>
    <s v="Ferrero"/>
    <s v="Bernard"/>
    <n v="62"/>
    <s v="Homme"/>
    <d v="1954-09-07T00:00:00"/>
    <d v="2017-12-07T00:00:00"/>
    <d v="2017-12-15T00:00:00"/>
    <n v="8"/>
    <s v="Onco"/>
    <x v="1"/>
    <s v="CHC"/>
    <n v="170"/>
    <n v="65"/>
    <n v="70"/>
    <n v="72"/>
    <n v="24"/>
    <s v="renseigné"/>
    <s v="entre 18,5 et 25"/>
    <n v="2"/>
    <s v="entre 1 et 5"/>
    <n v="2"/>
    <n v="5"/>
    <n v="-8"/>
    <s v="perte"/>
    <s v="perte"/>
    <n v="-3"/>
    <n v="3"/>
    <s v="renseigné"/>
    <s v="renseigné"/>
    <s v="renseigné"/>
    <n v="13"/>
    <s v="3_DS"/>
    <s v="NC"/>
    <n v="0"/>
    <n v="0"/>
    <n v="0"/>
    <d v="2017-01-01T00:00:00"/>
    <s v="NC"/>
    <n v="0"/>
    <n v="3"/>
    <s v="NC"/>
    <s v="NC"/>
    <s v="NC"/>
    <s v="NC"/>
    <s v="OUI"/>
    <s v="NON"/>
    <s v="NON"/>
    <s v="NC"/>
    <s v="NC"/>
    <s v="OUI"/>
    <s v="Parenteral"/>
    <s v="N7"/>
    <s v="OUI"/>
    <s v="NC"/>
    <s v="NC"/>
    <s v="NC"/>
    <s v="NC"/>
    <s v="NC"/>
    <s v="NC"/>
    <s v="NC"/>
    <s v="NC"/>
    <d v="2016-11-01T00:00:00"/>
    <n v="0"/>
    <s v="OUI"/>
    <s v="NON"/>
    <s v="PO"/>
    <x v="0"/>
    <d v="2016-12-16T00:00:00"/>
    <s v="staph epi"/>
    <s v="olimel/staph epi"/>
    <m/>
    <m/>
    <s v="OUI"/>
    <m/>
    <m/>
    <m/>
    <m/>
    <m/>
    <s v="notion inf PAC/NPE a staph epi"/>
    <s v="OMI _x000a_Bdle dose cernevit/nutryelt_x000a_perikabiven 4jrs_x000a_olimel 2 jrs , plus hydrat pa glucidion"/>
    <s v="NON"/>
    <m/>
    <x v="2"/>
    <m/>
  </r>
  <r>
    <n v="121"/>
    <s v="D"/>
    <s v="201806"/>
    <s v="Juin"/>
    <n v="2018"/>
    <s v="Fourmillier"/>
    <s v="Josette"/>
    <n v="66"/>
    <s v="Femme"/>
    <d v="1950-09-06T00:00:00"/>
    <d v="2018-06-06T00:00:00"/>
    <d v="2018-06-13T00:00:00"/>
    <n v="7"/>
    <s v="Onco"/>
    <x v="0"/>
    <s v="ovaire"/>
    <n v="162"/>
    <n v="70"/>
    <n v="69"/>
    <s v="NC"/>
    <n v="26"/>
    <s v="non renseigné"/>
    <s v="NC"/>
    <n v="1"/>
    <s v="entre 1 et 5"/>
    <s v="NC"/>
    <n v="-1"/>
    <n v="1"/>
    <s v="NC"/>
    <s v="gain"/>
    <s v="NC"/>
    <s v="NC"/>
    <s v="non renseigné"/>
    <s v="renseigné"/>
    <s v="renseigné"/>
    <n v="25"/>
    <s v="2_DM"/>
    <s v="NC"/>
    <n v="83"/>
    <s v="NC"/>
    <s v="NC"/>
    <s v="NC"/>
    <s v="NC"/>
    <n v="0"/>
    <n v="0"/>
    <s v="NC"/>
    <s v="NON"/>
    <s v="NC"/>
    <s v="NC"/>
    <s v="NC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  <m/>
    <m/>
    <m/>
    <m/>
    <m/>
    <m/>
    <m/>
    <m/>
    <s v="NC"/>
    <s v="n'aime pas les CNO"/>
    <m/>
    <m/>
    <x v="1"/>
    <m/>
  </r>
  <r>
    <n v="147"/>
    <s v="C"/>
    <s v="201712"/>
    <s v="Décembre"/>
    <n v="2017"/>
    <s v="Francheschini "/>
    <s v="germaine"/>
    <n v="74"/>
    <s v="Femme"/>
    <d v="1943-05-07T00:00:00"/>
    <d v="2017-12-06T00:00:00"/>
    <d v="2017-12-21T00:00:00"/>
    <n v="15"/>
    <s v="Onco"/>
    <x v="0"/>
    <s v="sein"/>
    <n v="160"/>
    <n v="44"/>
    <n v="40"/>
    <n v="42"/>
    <n v="16"/>
    <s v="renseigné"/>
    <s v="&lt;18,5"/>
    <n v="2"/>
    <s v="entre 1 et 5"/>
    <n v="2"/>
    <n v="-4"/>
    <n v="9"/>
    <s v="perte"/>
    <s v="gain"/>
    <n v="-5"/>
    <n v="5"/>
    <s v="renseigné"/>
    <s v="renseigné"/>
    <s v="non renseigné"/>
    <s v="NC"/>
    <s v="3_DS"/>
    <s v="NC"/>
    <s v="NC"/>
    <s v="NC"/>
    <s v="NC"/>
    <d v="2018-08-20T00:00:00"/>
    <d v="2018-04-18T00:00:00"/>
    <n v="1"/>
    <n v="2"/>
    <s v="m7"/>
    <s v="NON"/>
    <s v="NC"/>
    <s v="NC"/>
    <s v="OUI"/>
    <s v="OUI"/>
    <s v="OUI"/>
    <s v="OUI"/>
    <s v="NC"/>
    <s v="OUI"/>
    <s v="Parenteral"/>
    <s v="N7"/>
    <s v="NC"/>
    <s v="NC"/>
    <s v="NC"/>
    <s v="NC"/>
    <s v="NC"/>
    <s v="NC"/>
    <s v="NON"/>
    <s v="NC"/>
    <s v="NC"/>
    <s v="NC"/>
    <s v="NC"/>
    <s v="NON"/>
    <s v="OUI"/>
    <s v="IV"/>
    <x v="0"/>
    <d v="2017-12-04T00:00:00"/>
    <s v="klebsielle"/>
    <s v="olimel/ klebsielle avait NP ala maison"/>
    <m/>
    <m/>
    <m/>
    <m/>
    <m/>
    <s v="OUI"/>
    <m/>
    <m/>
    <s v="NC"/>
    <s v="NSP"/>
    <s v="NON"/>
    <d v="2017-12-04T00:00:00"/>
    <x v="0"/>
    <d v="2018-08-20T00:00:00"/>
  </r>
  <r>
    <n v="11"/>
    <s v="B"/>
    <s v="201706"/>
    <s v="Juin"/>
    <n v="2017"/>
    <s v="Gachelin"/>
    <s v="Nicole"/>
    <n v="81"/>
    <s v="Femme"/>
    <d v="1935-03-03T00:00:00"/>
    <d v="2017-05-30T00:00:00"/>
    <d v="2017-06-09T00:00:00"/>
    <n v="10"/>
    <s v="Onco"/>
    <x v="1"/>
    <s v="pancreas"/>
    <s v="NC"/>
    <s v="NC"/>
    <s v="NC"/>
    <s v="NC"/>
    <s v="NC"/>
    <s v="non renseigné"/>
    <s v="NC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7-05T00:00:00"/>
    <d v="2017-06-12T00:00:00"/>
    <n v="0"/>
    <n v="0"/>
    <s v="NC"/>
    <s v="NC"/>
    <s v="NC"/>
    <s v="NC"/>
    <s v="NC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-5kg en 1 mois d'apres CR urgences_x000a_Kcer pancreas, jamais vu de diet depuis son entrÃ©e ds la maladie"/>
    <s v="NC"/>
    <m/>
    <m/>
    <x v="1"/>
    <m/>
  </r>
  <r>
    <n v="95"/>
    <s v="D"/>
    <s v="201806"/>
    <s v="Juin"/>
    <n v="2018"/>
    <s v="Gaignier"/>
    <s v="Jean marc"/>
    <n v="66"/>
    <s v="Homme"/>
    <d v="1951-10-29T00:00:00"/>
    <d v="2018-05-24T00:00:00"/>
    <d v="2018-06-13T00:00:00"/>
    <n v="20"/>
    <s v="Onco"/>
    <x v="6"/>
    <s v="ORL"/>
    <n v="181"/>
    <n v="97"/>
    <n v="86"/>
    <n v="89"/>
    <n v="26"/>
    <s v="renseigné"/>
    <s v="entre 25 et 30"/>
    <n v="2"/>
    <s v="entre 1 et 5"/>
    <n v="3"/>
    <n v="-11"/>
    <n v="11"/>
    <s v="perte"/>
    <s v="gain"/>
    <n v="-3"/>
    <n v="3"/>
    <s v="renseigné"/>
    <s v="renseigné"/>
    <s v="renseigné"/>
    <n v="26"/>
    <s v="2_DM"/>
    <s v="NC"/>
    <n v="11"/>
    <n v="0.87"/>
    <n v="0.65"/>
    <d v="2018-06-23T00:00:00"/>
    <d v="2018-05-26T00:00:00"/>
    <n v="2"/>
    <n v="2"/>
    <s v="m6"/>
    <s v="OUI"/>
    <s v="OUI"/>
    <s v="DME44.1"/>
    <s v="OUI"/>
    <s v="OUI"/>
    <s v="OUI"/>
    <s v="OUI"/>
    <s v="OUI"/>
    <s v="OUI"/>
    <s v="enterale"/>
    <s v="sng"/>
    <s v="NC"/>
    <s v="NC"/>
    <s v="NON"/>
    <s v="NC"/>
    <s v="NC"/>
    <s v="NC"/>
    <s v="NON"/>
    <s v="NC"/>
    <s v="NC"/>
    <d v="2018-03-01T00:00:00"/>
    <s v="NC"/>
    <s v="NON"/>
    <s v="OUI"/>
    <s v="IV"/>
    <x v="1"/>
    <s v="NC"/>
    <s v="NC"/>
    <s v="NC"/>
    <m/>
    <m/>
    <m/>
    <m/>
    <m/>
    <m/>
    <m/>
    <m/>
    <s v="Pds stable, mais prise + 3kg durant hospit_x000a_a vu Dr.Millin_x000a__x000a_Pas de SRI_x000a_"/>
    <s v="SNG puis GPE"/>
    <m/>
    <m/>
    <x v="1"/>
    <m/>
  </r>
  <r>
    <n v="45"/>
    <s v="A"/>
    <s v="201612"/>
    <s v="Décembre"/>
    <n v="2016"/>
    <s v="Giannasi"/>
    <s v="Celine"/>
    <n v="45"/>
    <s v="Femme"/>
    <d v="1971-04-15T00:00:00"/>
    <d v="2016-11-30T00:00:00"/>
    <d v="2016-12-05T00:00:00"/>
    <n v="5"/>
    <s v="Onco"/>
    <x v="0"/>
    <s v="sein"/>
    <n v="159"/>
    <n v="56"/>
    <n v="55"/>
    <n v="54"/>
    <n v="22"/>
    <s v="renseigné"/>
    <s v="entre 18,5 et 25"/>
    <n v="2"/>
    <s v="entre 1 et 5"/>
    <n v="-1"/>
    <n v="-1"/>
    <n v="2"/>
    <s v="gain"/>
    <s v="gain"/>
    <n v="2"/>
    <n v="-2"/>
    <s v="renseigné"/>
    <s v="renseigné"/>
    <s v="non renseigné"/>
    <s v="NC"/>
    <s v="1_OK"/>
    <s v="NC"/>
    <n v="0"/>
    <n v="0"/>
    <n v="0"/>
    <d v="2017-03-24T00:00:00"/>
    <d v="2017-03-03T00:00:00"/>
    <n v="0"/>
    <n v="0"/>
    <s v="NC"/>
    <s v="NC"/>
    <s v="NC"/>
    <s v="NC"/>
    <s v="OUI"/>
    <s v="OUI"/>
    <s v="NON"/>
    <s v="NC"/>
    <s v="NC"/>
    <s v="NON"/>
    <s v="Parenteral"/>
    <s v="NC"/>
    <s v="NC"/>
    <s v="NC"/>
    <s v="NC"/>
    <s v="NC"/>
    <s v="NC"/>
    <s v="NC"/>
    <s v="NON"/>
    <s v="NC"/>
    <s v="NC"/>
    <d v="2016-10-01T00:00:00"/>
    <n v="0"/>
    <s v="NON"/>
    <s v="OUI"/>
    <s v="IV"/>
    <x v="1"/>
    <s v="NC"/>
    <m/>
    <s v="inf en mars 2017 a staph epi/ NP deces dans les suites"/>
    <m/>
    <m/>
    <m/>
    <m/>
    <m/>
    <m/>
    <m/>
    <m/>
    <s v="NC"/>
    <s v="NC"/>
    <m/>
    <m/>
    <x v="1"/>
    <m/>
  </r>
  <r>
    <n v="117"/>
    <s v="D"/>
    <s v="201806"/>
    <s v="Juin"/>
    <n v="2018"/>
    <s v="Gomez"/>
    <s v="helene"/>
    <n v="53"/>
    <s v="Femme"/>
    <d v="1965-04-14T00:00:00"/>
    <d v="2018-06-07T00:00:00"/>
    <d v="2018-06-09T00:00:00"/>
    <n v="2"/>
    <s v="Hemato"/>
    <x v="3"/>
    <s v="lymphome"/>
    <n v="166"/>
    <n v="72"/>
    <n v="70"/>
    <s v="NC"/>
    <n v="25"/>
    <s v="renseigné"/>
    <s v="entre 25 et 30"/>
    <n v="1"/>
    <s v="entre 1 et 5"/>
    <s v="NC"/>
    <n v="-2"/>
    <n v="3"/>
    <s v="NC"/>
    <s v="gain"/>
    <s v="NC"/>
    <s v="NC"/>
    <s v="non renseigné"/>
    <s v="renseigné"/>
    <s v="renseigné"/>
    <n v="37"/>
    <s v="1_OK"/>
    <s v="NC"/>
    <n v="3"/>
    <s v="NC"/>
    <s v="NC"/>
    <d v="2018-09-19T00:00:00"/>
    <s v="NC"/>
    <n v="0"/>
    <n v="0"/>
    <s v="NC"/>
    <s v="NON"/>
    <s v="NC"/>
    <s v="NC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46"/>
    <s v="A"/>
    <s v="201612"/>
    <s v="Décembre"/>
    <n v="2016"/>
    <s v="Goulas"/>
    <s v="Ginette"/>
    <n v="71"/>
    <s v="Femme"/>
    <d v="1945-10-09T00:00:00"/>
    <d v="2016-11-14T00:00:00"/>
    <d v="2017-01-04T00:00:00"/>
    <n v="51"/>
    <s v="Onco"/>
    <x v="0"/>
    <s v="ovaire"/>
    <n v="166"/>
    <n v="78"/>
    <n v="70"/>
    <s v="NC"/>
    <n v="25"/>
    <s v="renseigné"/>
    <s v="entre 25 et 30"/>
    <n v="1"/>
    <s v="entre 1 et 5"/>
    <s v="NC"/>
    <n v="-8"/>
    <n v="10"/>
    <s v="NC"/>
    <s v="gain"/>
    <s v="NC"/>
    <s v="NC"/>
    <s v="non renseigné"/>
    <s v="renseigné"/>
    <s v="non renseigné"/>
    <s v="NC"/>
    <s v="4_NSP"/>
    <s v="NC"/>
    <n v="0"/>
    <n v="0"/>
    <n v="0"/>
    <d v="2017-01-04T00:00:00"/>
    <d v="2016-12-21T00:00:00"/>
    <n v="0"/>
    <n v="0"/>
    <s v="NC"/>
    <s v="NC"/>
    <s v="NC"/>
    <s v="NC"/>
    <s v="OUI"/>
    <s v="NON"/>
    <s v="NON"/>
    <s v="NC"/>
    <s v="NC"/>
    <s v="NON"/>
    <s v="Parenteral"/>
    <s v="N7"/>
    <s v="NC"/>
    <s v="NC"/>
    <s v="NC"/>
    <s v="NC"/>
    <s v="NC"/>
    <s v="NC"/>
    <s v="NON"/>
    <s v="NC"/>
    <s v="NC"/>
    <d v="2016-08-01T00:00:00"/>
    <n v="0"/>
    <s v="NON"/>
    <s v="OUI"/>
    <s v="IV"/>
    <x v="0"/>
    <d v="2017-01-03T00:00:00"/>
    <s v="stpah epi/E.Coli"/>
    <s v="sous olimel juste avant hospit , staph epi + e.coli"/>
    <m/>
    <s v="OUI"/>
    <s v="OUI"/>
    <m/>
    <m/>
    <m/>
    <m/>
    <m/>
    <s v="50 jrs d'olimel sans vitamines, qui ont ete mis av l'hydrat_x000a_DC par inf de PAC_x000a_Tableau anasarque pdt hospit"/>
    <s v="NC"/>
    <s v="NON"/>
    <d v="2017-01-03T00:00:00"/>
    <x v="0"/>
    <d v="2017-01-04T00:00:00"/>
  </r>
  <r>
    <n v="32"/>
    <s v="B"/>
    <s v="201706"/>
    <s v="Juin"/>
    <n v="2017"/>
    <s v="Gracia"/>
    <s v="Danielle"/>
    <n v="76"/>
    <s v="Femme"/>
    <d v="1939-07-12T00:00:00"/>
    <d v="2017-06-08T00:00:00"/>
    <d v="2017-06-13T00:00:00"/>
    <n v="5"/>
    <s v="Onco"/>
    <x v="1"/>
    <s v="pancreas"/>
    <n v="165"/>
    <n v="50"/>
    <n v="43"/>
    <s v="NC"/>
    <n v="16"/>
    <s v="renseigné"/>
    <s v="&lt;18,5"/>
    <n v="1"/>
    <s v="entre 1 et 5"/>
    <s v="NC"/>
    <n v="-7"/>
    <n v="14"/>
    <s v="NC"/>
    <s v="gain"/>
    <s v="NC"/>
    <s v="NC"/>
    <s v="non renseigné"/>
    <s v="renseigné"/>
    <s v="non renseigné"/>
    <s v="NC"/>
    <s v="3_DS"/>
    <s v="NC"/>
    <n v="0"/>
    <n v="0"/>
    <n v="0"/>
    <d v="2018-03-08T00:00:00"/>
    <d v="2018-03-08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50 en dec 2016"/>
    <s v="NC"/>
    <m/>
    <m/>
    <x v="1"/>
    <m/>
  </r>
  <r>
    <n v="70"/>
    <s v="A"/>
    <s v="201612"/>
    <s v="Décembre"/>
    <n v="2016"/>
    <s v="Gracia"/>
    <s v="Danielle"/>
    <n v="77"/>
    <s v="Femme"/>
    <d v="1939-07-12T00:00:00"/>
    <d v="2016-12-07T00:00:00"/>
    <d v="2016-12-13T00:00:00"/>
    <n v="6"/>
    <s v="Onco"/>
    <x v="1"/>
    <s v="pancreas"/>
    <n v="165"/>
    <s v="NC"/>
    <n v="48"/>
    <n v="51"/>
    <n v="18"/>
    <s v="renseigné"/>
    <s v="&lt;18,5"/>
    <n v="2"/>
    <s v="entre 1 et 5"/>
    <n v="3"/>
    <s v="NC"/>
    <s v="NC"/>
    <s v="perte"/>
    <s v="NC"/>
    <n v="-6"/>
    <n v="6"/>
    <s v="renseigné"/>
    <s v="non renseigné"/>
    <s v="non renseigné"/>
    <s v="NC"/>
    <s v="2_DM"/>
    <s v="NC"/>
    <n v="53"/>
    <n v="0"/>
    <n v="0"/>
    <d v="2018-03-08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96"/>
    <s v="D"/>
    <s v="201806"/>
    <s v="Juin"/>
    <n v="2018"/>
    <s v="Guadagnoli"/>
    <s v="evelyne"/>
    <n v="64"/>
    <s v="Femme"/>
    <d v="1954-11-06T00:00:00"/>
    <d v="2018-05-26T00:00:00"/>
    <d v="2018-06-06T00:00:00"/>
    <n v="11"/>
    <s v="Onco"/>
    <x v="0"/>
    <s v="sein"/>
    <n v="164"/>
    <n v="62"/>
    <n v="61"/>
    <s v="NC"/>
    <n v="23"/>
    <s v="non renseigné"/>
    <s v="NC"/>
    <n v="1"/>
    <s v="entre 1 et 5"/>
    <s v="NC"/>
    <n v="-1"/>
    <n v="2"/>
    <s v="NC"/>
    <s v="gain"/>
    <s v="NC"/>
    <s v="NC"/>
    <s v="non renseigné"/>
    <s v="renseigné"/>
    <s v="renseigné"/>
    <n v="38"/>
    <s v="1_OK"/>
    <s v="NC"/>
    <n v="8"/>
    <n v="1.05"/>
    <n v="0.94"/>
    <d v="2018-08-03T00:00:00"/>
    <d v="2018-05-07T00:00:00"/>
    <n v="2"/>
    <n v="0"/>
    <s v="NC"/>
    <s v="OUI"/>
    <s v="NC"/>
    <s v="NON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  <m/>
    <m/>
    <m/>
    <m/>
    <m/>
    <m/>
    <m/>
    <m/>
    <s v="Pas de perte de pds"/>
    <s v="refus CNO"/>
    <m/>
    <m/>
    <x v="1"/>
    <m/>
  </r>
  <r>
    <n v="12"/>
    <s v="B"/>
    <s v="201706"/>
    <s v="Juin"/>
    <n v="2017"/>
    <s v="Guenot"/>
    <s v="Roger"/>
    <n v="85"/>
    <s v="Homme"/>
    <d v="1930-12-24T00:00:00"/>
    <d v="2017-05-23T00:00:00"/>
    <d v="2017-06-17T00:00:00"/>
    <n v="25"/>
    <s v="Hemato"/>
    <x v="3"/>
    <s v="LAM"/>
    <n v="167"/>
    <s v="NC"/>
    <n v="104"/>
    <n v="104"/>
    <n v="37"/>
    <s v="non renseigné"/>
    <s v="NC"/>
    <n v="2"/>
    <s v="entre 1 et 5"/>
    <n v="0"/>
    <s v="NC"/>
    <s v="NC"/>
    <s v="perte"/>
    <s v="NC"/>
    <n v="0"/>
    <n v="0"/>
    <s v="renseigné"/>
    <s v="non renseigné"/>
    <s v="non renseigné"/>
    <s v="NC"/>
    <s v="4_NSP"/>
    <s v="NC"/>
    <n v="0"/>
    <n v="0"/>
    <n v="0"/>
    <d v="2018-06-17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133"/>
    <s v="C"/>
    <s v="201712"/>
    <s v="Décembre"/>
    <n v="2017"/>
    <s v="Guilbert"/>
    <s v="chantal"/>
    <n v="68"/>
    <s v="Femme"/>
    <d v="1949-10-05T00:00:00"/>
    <d v="2017-12-03T00:00:00"/>
    <d v="2017-12-22T00:00:00"/>
    <n v="19"/>
    <s v="Onco"/>
    <x v="0"/>
    <s v="sein"/>
    <n v="157"/>
    <s v="NC"/>
    <n v="64"/>
    <n v="60"/>
    <n v="26"/>
    <s v="non renseigné"/>
    <s v="NC"/>
    <n v="3"/>
    <s v="entre 1 et 5"/>
    <n v="-4"/>
    <s v="NC"/>
    <s v="NC"/>
    <s v="gain"/>
    <s v="NC"/>
    <n v="6"/>
    <n v="-6"/>
    <s v="renseigné"/>
    <s v="non renseigné"/>
    <s v="non renseigné"/>
    <s v="NC"/>
    <s v="4_NSP"/>
    <s v="NC"/>
    <s v="NC"/>
    <s v="NC"/>
    <s v="NC"/>
    <d v="2018-08-01T00:00:00"/>
    <d v="2018-06-19T00:00:00"/>
    <n v="0"/>
    <n v="0"/>
    <s v="NC"/>
    <s v="NC"/>
    <s v="NC"/>
    <s v="NC"/>
    <s v="OUI"/>
    <s v="NON"/>
    <s v="OUI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13"/>
    <s v="B"/>
    <s v="201706"/>
    <s v="Juin"/>
    <n v="2017"/>
    <s v="Guston"/>
    <s v="André"/>
    <n v="84"/>
    <s v="Homme"/>
    <d v="1931-07-25T00:00:00"/>
    <d v="2017-05-30T00:00:00"/>
    <d v="2017-06-18T00:00:00"/>
    <n v="19"/>
    <s v="Hemato"/>
    <x v="3"/>
    <s v="SMD"/>
    <n v="168"/>
    <n v="70"/>
    <n v="65"/>
    <n v="69"/>
    <n v="23"/>
    <s v="non renseigné"/>
    <s v="NC"/>
    <n v="3"/>
    <s v="entre 1 et 5"/>
    <n v="4"/>
    <n v="-5"/>
    <n v="7"/>
    <s v="perte"/>
    <s v="gain"/>
    <n v="-6"/>
    <n v="6"/>
    <s v="renseigné"/>
    <s v="renseigné"/>
    <s v="renseigné"/>
    <n v="29"/>
    <s v="3_DS"/>
    <s v="NC"/>
    <n v="0"/>
    <n v="0"/>
    <n v="0"/>
    <d v="2017-08-05T00:00:00"/>
    <d v="2017-04-12T00:00:00"/>
    <n v="0"/>
    <n v="3"/>
    <s v="NC"/>
    <s v="NC"/>
    <s v="NC"/>
    <s v="NC"/>
    <s v="OUI"/>
    <s v="NON"/>
    <s v="OUI"/>
    <s v="OUI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0"/>
    <d v="2017-06-10T00:00:00"/>
    <s v="staph epi MR"/>
    <s v="NC"/>
    <m/>
    <m/>
    <s v="OUI"/>
    <m/>
    <m/>
    <m/>
    <m/>
    <m/>
    <s v="70kg en mai 2017"/>
    <s v="NC"/>
    <s v="NON"/>
    <d v="2017-06-05T00:00:00"/>
    <x v="0"/>
    <d v="2017-08-05T00:00:00"/>
  </r>
  <r>
    <n v="47"/>
    <s v="A"/>
    <s v="201612"/>
    <s v="Décembre"/>
    <n v="2016"/>
    <s v="Hachani"/>
    <s v="Sabah"/>
    <n v="58"/>
    <s v="Femme"/>
    <d v="1958-03-05T00:00:00"/>
    <d v="2016-12-05T00:00:00"/>
    <d v="2016-12-16T00:00:00"/>
    <n v="11"/>
    <s v="Onco"/>
    <x v="0"/>
    <s v="sein"/>
    <n v="163"/>
    <n v="85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4-01T00:00:00"/>
    <d v="2016-05-30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5-01T00:00:00"/>
    <n v="0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71"/>
    <s v="A"/>
    <s v="201612"/>
    <s v="Décembre"/>
    <n v="2016"/>
    <s v="Hauville"/>
    <s v="Serge"/>
    <n v="69"/>
    <s v="Homme"/>
    <d v="1947-01-23T00:00:00"/>
    <d v="2016-12-05T00:00:00"/>
    <d v="2016-12-16T00:00:00"/>
    <n v="11"/>
    <s v="Hemato"/>
    <x v="3"/>
    <s v="LAM"/>
    <n v="180"/>
    <s v="NC"/>
    <n v="87"/>
    <s v="NC"/>
    <n v="27"/>
    <s v="renseigné"/>
    <s v="entre 25 et 30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10-10T00:00:00"/>
    <d v="2017-01-09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98"/>
    <s v="D"/>
    <s v="201806"/>
    <s v="Juin"/>
    <n v="2018"/>
    <s v="Hermann"/>
    <s v="Marie claire"/>
    <n v="74"/>
    <s v="Femme"/>
    <d v="1943-10-14T00:00:00"/>
    <d v="2018-05-31T00:00:00"/>
    <d v="2018-06-06T00:00:00"/>
    <n v="6"/>
    <s v="Hemato"/>
    <x v="3"/>
    <s v="LLC"/>
    <n v="160"/>
    <s v="NC"/>
    <n v="114"/>
    <n v="114"/>
    <n v="45"/>
    <s v="non renseigné"/>
    <s v="NC"/>
    <n v="1"/>
    <s v="entre 1 et 5"/>
    <n v="0"/>
    <s v="NC"/>
    <s v="NC"/>
    <s v="perte"/>
    <s v="NC"/>
    <n v="0"/>
    <n v="0"/>
    <s v="renseigné"/>
    <s v="non renseigné"/>
    <s v="non renseigné"/>
    <s v="NC"/>
    <s v="4_NSP"/>
    <s v="NC"/>
    <s v="NC"/>
    <s v="NC"/>
    <s v="NC"/>
    <s v="NC"/>
    <d v="2018-08-07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Aucun bilan fait"/>
    <s v="NC"/>
    <m/>
    <m/>
    <x v="1"/>
    <m/>
  </r>
  <r>
    <n v="66"/>
    <s v="A"/>
    <s v="201612"/>
    <s v="Décembre"/>
    <n v="2016"/>
    <s v="Holier"/>
    <s v="Jean"/>
    <n v="58"/>
    <s v="Homme"/>
    <d v="1958-01-08T00:00:00"/>
    <d v="2016-12-06T00:00:00"/>
    <d v="2016-12-13T00:00:00"/>
    <n v="7"/>
    <s v="Onco"/>
    <x v="1"/>
    <s v="gastrique"/>
    <n v="170"/>
    <n v="60"/>
    <n v="56"/>
    <s v="NC"/>
    <n v="19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s v="NC"/>
    <s v="4_NSP"/>
    <s v="NC"/>
    <n v="63"/>
    <s v="NON"/>
    <n v="0"/>
    <d v="2017-01-12T00:00:00"/>
    <d v="2017-01-12T00:00:00"/>
    <n v="0"/>
    <n v="0"/>
    <s v="m3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09-01T00:00:00"/>
    <n v="0"/>
    <s v="NON"/>
    <s v="IV"/>
    <s v="IV"/>
    <x v="1"/>
    <s v="NC"/>
    <s v="NC"/>
    <s v="NC"/>
    <m/>
    <m/>
    <m/>
    <m/>
    <m/>
    <m/>
    <m/>
    <m/>
    <s v="NC"/>
    <s v="NC"/>
    <m/>
    <m/>
    <x v="1"/>
    <m/>
  </r>
  <r>
    <n v="14"/>
    <s v="B"/>
    <s v="201706"/>
    <s v="Juin"/>
    <n v="2017"/>
    <s v="Hraiba"/>
    <s v="Ali"/>
    <n v="75"/>
    <s v="Homme"/>
    <d v="1940-12-31T00:00:00"/>
    <d v="2017-05-16T00:00:00"/>
    <d v="2017-06-14T00:00:00"/>
    <n v="29"/>
    <s v="Onco"/>
    <x v="4"/>
    <s v="vessie"/>
    <n v="175"/>
    <n v="98"/>
    <n v="86"/>
    <s v="NC"/>
    <n v="28"/>
    <s v="renseigné"/>
    <s v="entre 25 et 30"/>
    <n v="1"/>
    <s v="entre 1 et 5"/>
    <s v="NC"/>
    <n v="-12"/>
    <n v="12"/>
    <s v="NC"/>
    <s v="gain"/>
    <s v="NC"/>
    <s v="NC"/>
    <s v="non renseigné"/>
    <s v="renseigné"/>
    <s v="renseigné"/>
    <n v="23"/>
    <s v="3_DS"/>
    <s v="NC"/>
    <n v="11"/>
    <n v="0"/>
    <n v="0"/>
    <d v="2017-06-14T00:00:00"/>
    <d v="2017-06-12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98 en mars 2017_x000a_albu C =27"/>
    <s v="NC"/>
    <m/>
    <m/>
    <x v="1"/>
    <m/>
  </r>
  <r>
    <n v="134"/>
    <s v="C"/>
    <s v="201712"/>
    <s v="Décembre"/>
    <n v="2017"/>
    <s v="Hugon maille 12/07"/>
    <s v="arnaud"/>
    <n v="39"/>
    <s v="Femme"/>
    <d v="1978-04-24T00:00:00"/>
    <d v="2017-12-04T00:00:00"/>
    <d v="2017-12-13T00:00:00"/>
    <n v="9"/>
    <s v="Onco"/>
    <x v="4"/>
    <s v="renal"/>
    <n v="178"/>
    <s v="NC"/>
    <n v="88"/>
    <n v="81"/>
    <n v="28"/>
    <s v="renseigné"/>
    <s v="entre 25 et 30"/>
    <n v="3"/>
    <s v="entre 1 et 5"/>
    <n v="-7"/>
    <s v="NC"/>
    <s v="NC"/>
    <s v="gain"/>
    <s v="NC"/>
    <n v="8"/>
    <n v="-8"/>
    <s v="renseigné"/>
    <s v="non renseigné"/>
    <s v="renseigné"/>
    <n v="28"/>
    <s v="2_DM"/>
    <s v="NC"/>
    <s v="NC"/>
    <s v="NC"/>
    <s v="NC"/>
    <d v="2018-10-20T00:00:00"/>
    <s v="NC"/>
    <n v="1"/>
    <n v="2"/>
    <s v="NC"/>
    <s v="NC"/>
    <s v="NC"/>
    <s v="DME44.1"/>
    <s v="OUI"/>
    <s v="OUI"/>
    <s v="OUI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-7kg durant hospit_x000a_Pas d'OMI_x000a_DM passÃ© en Ds durant hospit"/>
    <s v="NSP"/>
    <m/>
    <m/>
    <x v="1"/>
    <m/>
  </r>
  <r>
    <n v="29"/>
    <s v="B"/>
    <s v="201706"/>
    <s v="Juin"/>
    <n v="2017"/>
    <s v="Jackson"/>
    <s v="Bruno"/>
    <n v="55"/>
    <s v="Homme"/>
    <d v="1960-09-09T00:00:00"/>
    <d v="2017-06-07T00:00:00"/>
    <d v="2017-06-13T00:00:00"/>
    <n v="6"/>
    <s v="Onco"/>
    <x v="1"/>
    <s v="oesophage"/>
    <n v="177"/>
    <n v="4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13T00:00:00"/>
    <d v="2017-05-2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46kg en janv 2017_x000a_hospit ... FDV"/>
    <s v="NC"/>
    <m/>
    <m/>
    <x v="1"/>
    <m/>
  </r>
  <r>
    <n v="15"/>
    <s v="B"/>
    <s v="201706"/>
    <s v="Juin"/>
    <n v="2017"/>
    <s v="Khajishvili"/>
    <s v="Tamar"/>
    <n v="37"/>
    <s v="Femme"/>
    <d v="1978-12-23T00:00:00"/>
    <d v="2017-03-03T00:00:00"/>
    <d v="2017-06-22T00:00:00"/>
    <n v="111"/>
    <s v="Onco"/>
    <x v="0"/>
    <s v="sein"/>
    <n v="163"/>
    <n v="58"/>
    <n v="56"/>
    <n v="52"/>
    <n v="21"/>
    <s v="renseigné"/>
    <s v="entre 18,5 et 25"/>
    <n v="10"/>
    <s v="entre 5 et 10"/>
    <n v="-4"/>
    <n v="-2"/>
    <n v="3"/>
    <s v="gain"/>
    <s v="gain"/>
    <n v="7"/>
    <n v="-7"/>
    <s v="renseigné"/>
    <s v="renseigné"/>
    <s v="renseigné"/>
    <n v="37"/>
    <s v="1_OK"/>
    <s v="NC"/>
    <n v="0"/>
    <n v="0"/>
    <n v="0"/>
    <d v="2017-08-03T00:00:00"/>
    <d v="2017-06-21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x v="1"/>
    <s v="NC"/>
    <s v="NC"/>
    <s v="NC"/>
    <m/>
    <m/>
    <m/>
    <m/>
    <m/>
    <m/>
    <m/>
    <m/>
    <s v="58 en dec 2016_x000a_jamais vu de diet_x000a_Albu de sortie a 20"/>
    <s v="NC"/>
    <m/>
    <m/>
    <x v="1"/>
    <m/>
  </r>
  <r>
    <n v="119"/>
    <s v="D"/>
    <s v="201806"/>
    <s v="Juin"/>
    <n v="2018"/>
    <s v="Laborde "/>
    <s v="Laeticia"/>
    <n v="42"/>
    <s v="Femme"/>
    <d v="1976-08-09T00:00:00"/>
    <d v="2018-06-08T00:00:00"/>
    <d v="2018-06-29T00:00:00"/>
    <n v="21"/>
    <s v="Onco"/>
    <x v="1"/>
    <s v="colon"/>
    <n v="160"/>
    <n v="77"/>
    <n v="71"/>
    <n v="66"/>
    <n v="28"/>
    <s v="non renseigné"/>
    <s v="NC"/>
    <n v="3"/>
    <s v="entre 1 et 5"/>
    <n v="-5"/>
    <n v="-6"/>
    <n v="8"/>
    <s v="gain"/>
    <s v="gain"/>
    <n v="7"/>
    <n v="-7"/>
    <s v="renseigné"/>
    <s v="renseigné"/>
    <s v="renseigné"/>
    <n v="37"/>
    <s v="1_OK"/>
    <s v="NC"/>
    <n v="30"/>
    <n v="0.72"/>
    <n v="0.63"/>
    <d v="2018-08-29T00:00:00"/>
    <s v="NC"/>
    <n v="1"/>
    <n v="0"/>
    <s v="NC"/>
    <s v="OUI"/>
    <s v="NC"/>
    <s v="NON"/>
    <s v="OUI"/>
    <s v="OUI"/>
    <s v="OUI"/>
    <s v="OUI"/>
    <s v="NC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x v="1"/>
    <s v="NC"/>
    <s v="NC"/>
    <s v="NC"/>
    <m/>
    <m/>
    <m/>
    <m/>
    <m/>
    <m/>
    <m/>
    <m/>
    <s v="a la fin hospit, la patiente passe en denutrition moderÃ©e"/>
    <s v="NC"/>
    <m/>
    <m/>
    <x v="1"/>
    <m/>
  </r>
  <r>
    <n v="99"/>
    <s v="D"/>
    <s v="201806"/>
    <s v="Juin"/>
    <n v="2018"/>
    <s v="Laboux"/>
    <s v="jeanine"/>
    <n v="82"/>
    <s v="Femme"/>
    <d v="1935-08-07T00:00:00"/>
    <d v="2018-05-31T00:00:00"/>
    <d v="2018-06-07T00:00:00"/>
    <n v="7"/>
    <s v="Onco"/>
    <x v="0"/>
    <s v="sein"/>
    <n v="160"/>
    <n v="87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22"/>
    <s v="3_DS"/>
    <s v="NC"/>
    <n v="78"/>
    <n v="0.63"/>
    <n v="0.76"/>
    <d v="2018-08-07T00:00:00"/>
    <d v="2018-05-25T00:00:00"/>
    <n v="0"/>
    <n v="0"/>
    <s v="NC"/>
    <s v="OUI"/>
    <s v="NON"/>
    <s v="DSE43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EntrÃ©e sur Meta cere.. pas de poids.. entrÃ©e en SP"/>
    <s v="car en SP"/>
    <m/>
    <m/>
    <x v="1"/>
    <m/>
  </r>
  <r>
    <n v="100"/>
    <s v="D"/>
    <s v="201806"/>
    <s v="Juin"/>
    <n v="2018"/>
    <s v="Larcheveque"/>
    <s v="andré"/>
    <n v="91"/>
    <s v="Homme"/>
    <d v="1927-12-28T00:00:00"/>
    <d v="2018-05-07T00:00:00"/>
    <d v="2018-06-11T00:00:00"/>
    <n v="35"/>
    <s v="Hemato"/>
    <x v="3"/>
    <s v="LAM"/>
    <n v="175"/>
    <n v="89"/>
    <n v="78"/>
    <s v="NC"/>
    <n v="25"/>
    <s v="renseigné"/>
    <s v="entre 25 et 30"/>
    <n v="1"/>
    <s v="entre 1 et 5"/>
    <s v="NC"/>
    <n v="-11"/>
    <n v="12"/>
    <s v="NC"/>
    <s v="gain"/>
    <s v="NC"/>
    <s v="NC"/>
    <s v="non renseigné"/>
    <s v="renseigné"/>
    <s v="renseigné"/>
    <n v="20"/>
    <s v="3_DS"/>
    <s v="NC"/>
    <n v="100"/>
    <s v="OUI"/>
    <n v="0.62"/>
    <d v="2018-07-12T00:00:00"/>
    <d v="2018-06-19T00:00:00"/>
    <n v="2"/>
    <n v="2"/>
    <s v="m6"/>
    <s v="OUI"/>
    <s v="OUI"/>
    <s v="DME44.1"/>
    <s v="OUI"/>
    <s v="NON"/>
    <s v="OUI"/>
    <s v="OUI"/>
    <s v="OUI"/>
    <s v="OUI"/>
    <s v="SNA"/>
    <s v="NC"/>
    <s v="NC"/>
    <s v="NC"/>
    <s v="NC"/>
    <s v="OUI"/>
    <s v="OUI"/>
    <s v="OUI"/>
    <s v="NON"/>
    <s v="NC"/>
    <s v="NC"/>
    <d v="2018-03-01T00:00:00"/>
    <s v="NC"/>
    <s v="NON"/>
    <s v="OUI"/>
    <s v="IV"/>
    <x v="0"/>
    <d v="2018-07-03T00:00:00"/>
    <s v="PYO+Staph epi"/>
    <s v="NC"/>
    <s v="OUI"/>
    <m/>
    <s v="OUI"/>
    <m/>
    <m/>
    <m/>
    <m/>
    <m/>
    <s v="NC"/>
    <s v="NON "/>
    <s v="NON"/>
    <d v="2018-07-03T00:00:00"/>
    <x v="0"/>
    <d v="2018-07-12T00:00:00"/>
  </r>
  <r>
    <n v="49"/>
    <s v="A"/>
    <s v="201612"/>
    <s v="Décembre"/>
    <n v="2016"/>
    <s v="Le meur"/>
    <s v="Francette"/>
    <n v="82"/>
    <s v="Femme"/>
    <d v="1933-12-20T00:00:00"/>
    <d v="2016-12-05T00:00:00"/>
    <d v="2016-12-07T00:00:00"/>
    <n v="1"/>
    <s v="Hemato"/>
    <x v="3"/>
    <s v="lymphome"/>
    <n v="163"/>
    <n v="53"/>
    <n v="51"/>
    <s v="NC"/>
    <n v="19"/>
    <s v="renseigné"/>
    <s v="entre 18,5 et 25"/>
    <n v="1"/>
    <s v="entre 1 et 5"/>
    <s v="NC"/>
    <n v="-2"/>
    <n v="4"/>
    <s v="NC"/>
    <s v="gain"/>
    <s v="NC"/>
    <s v="NC"/>
    <s v="non renseigné"/>
    <s v="renseigné"/>
    <s v="non renseigné"/>
    <s v="NC"/>
    <s v="2_DM"/>
    <s v="NC"/>
    <n v="0"/>
    <n v="0"/>
    <n v="0"/>
    <d v="2017-03-14T00:00:00"/>
    <d v="2017-02-10T00:00:00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x v="0"/>
    <d v="2017-01-30T00:00:00"/>
    <s v="PNEUMOCOQUE"/>
    <s v="NC"/>
    <m/>
    <m/>
    <m/>
    <m/>
    <m/>
    <m/>
    <m/>
    <s v="OUI"/>
    <s v="le lendemain de son arrivÃ©e=&gt; hemmoR massive"/>
    <s v="NC"/>
    <s v="NON"/>
    <d v="2017-01-31T00:00:00"/>
    <x v="0"/>
    <d v="2017-03-14T00:00:00"/>
  </r>
  <r>
    <n v="101"/>
    <s v="D"/>
    <s v="201806"/>
    <s v="Juin"/>
    <n v="2018"/>
    <s v="Ledoux"/>
    <s v="Beatrice"/>
    <n v="51"/>
    <s v="Femme"/>
    <d v="1967-01-06T00:00:00"/>
    <d v="2018-06-01T00:00:00"/>
    <d v="2018-06-05T00:00:00"/>
    <n v="4"/>
    <s v="Onco"/>
    <x v="0"/>
    <s v="sein"/>
    <n v="160"/>
    <n v="64"/>
    <n v="64"/>
    <n v="64"/>
    <n v="25"/>
    <s v="renseigné"/>
    <s v="entre 25 et 30"/>
    <n v="2"/>
    <s v="entre 1 et 5"/>
    <n v="0"/>
    <n v="0"/>
    <n v="0"/>
    <s v="perte"/>
    <s v="perte"/>
    <n v="0"/>
    <n v="0"/>
    <s v="renseigné"/>
    <s v="renseigné"/>
    <s v="renseigné"/>
    <n v="40"/>
    <s v="1_OK"/>
    <s v="NC"/>
    <n v="4"/>
    <s v="NON"/>
    <s v="NC"/>
    <s v="NC"/>
    <d v="2018-09-19T00:00:00"/>
    <n v="0"/>
    <n v="0"/>
    <s v="NC"/>
    <s v="NON"/>
    <s v="NON"/>
    <s v="NC"/>
    <s v="NON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Vu au plan annonce par DIET, "/>
    <s v="NC"/>
    <m/>
    <m/>
    <x v="1"/>
    <m/>
  </r>
  <r>
    <n v="50"/>
    <s v="A"/>
    <s v="201612"/>
    <s v="Décembre"/>
    <n v="2016"/>
    <s v="Letellier"/>
    <s v="Philippe"/>
    <n v="76"/>
    <s v="Homme"/>
    <d v="1940-05-29T00:00:00"/>
    <d v="2016-12-01T00:00:00"/>
    <d v="2016-12-18T00:00:00"/>
    <n v="17"/>
    <s v="Onco"/>
    <x v="6"/>
    <s v="ORL"/>
    <n v="173"/>
    <n v="60"/>
    <n v="61"/>
    <s v="NC"/>
    <n v="20"/>
    <s v="renseigné"/>
    <s v="entre 18,5 et 25"/>
    <n v="1"/>
    <s v="entre 1 et 5"/>
    <s v="NC"/>
    <n v="1"/>
    <n v="-2"/>
    <s v="NC"/>
    <s v="perte"/>
    <s v="NC"/>
    <s v="NC"/>
    <s v="non renseigné"/>
    <s v="renseigné"/>
    <s v="non renseigné"/>
    <s v="NC"/>
    <s v="2_DM"/>
    <s v="NC"/>
    <n v="0"/>
    <n v="0"/>
    <n v="0"/>
    <d v="2018-12-18T00:00:00"/>
    <d v="2016-11-23T00:00:00"/>
    <n v="0"/>
    <n v="0"/>
    <s v="m3"/>
    <s v="NC"/>
    <s v="NC"/>
    <s v="NC"/>
    <s v="OUI"/>
    <s v="NON"/>
    <s v="NON"/>
    <s v="NC"/>
    <s v="NC"/>
    <s v="NON"/>
    <s v="enterale"/>
    <s v="GPE"/>
    <s v="NC"/>
    <s v="NC"/>
    <s v="NC"/>
    <s v="NC"/>
    <s v="NC"/>
    <s v="NC"/>
    <s v="NON"/>
    <s v="NC"/>
    <s v="NC"/>
    <d v="2016-09-01T00:00:00"/>
    <n v="0"/>
    <s v="NON"/>
    <s v="OUI"/>
    <s v="IV"/>
    <x v="0"/>
    <d v="2016-12-03T00:00:00"/>
    <s v="staph hominis"/>
    <s v="NC"/>
    <m/>
    <m/>
    <m/>
    <s v="OUI"/>
    <m/>
    <m/>
    <m/>
    <m/>
    <s v="inf PAC durant sejour"/>
    <s v="2 poches par jour, jusqu'a sa mort"/>
    <s v="NON"/>
    <d v="2016-12-03T00:00:00"/>
    <x v="0"/>
    <d v="2016-12-18T00:00:00"/>
  </r>
  <r>
    <n v="51"/>
    <s v="A"/>
    <s v="201612"/>
    <s v="Décembre"/>
    <n v="2016"/>
    <s v="LLobregat"/>
    <s v="Jean francois"/>
    <n v="63"/>
    <s v="Homme"/>
    <d v="1953-09-20T00:00:00"/>
    <d v="2016-11-04T00:00:00"/>
    <d v="2016-12-06T00:00:00"/>
    <n v="32"/>
    <s v="Onco"/>
    <x v="6"/>
    <s v="ORL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1-26T00:00:00"/>
    <d v="2016-10-03T00:00:00"/>
    <n v="1"/>
    <n v="0"/>
    <s v="NC"/>
    <s v="NC"/>
    <s v="NC"/>
    <s v="NC"/>
    <s v="OUI"/>
    <s v="NON"/>
    <s v="OUI"/>
    <s v="NC"/>
    <s v="OUI"/>
    <s v="NON"/>
    <s v="enterale"/>
    <s v="GPE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NC"/>
    <m/>
    <m/>
    <m/>
    <m/>
    <m/>
    <m/>
    <m/>
    <m/>
    <s v="NC"/>
    <s v="2/jrs a vu Dr.Millin durant sejour"/>
    <m/>
    <m/>
    <x v="1"/>
    <m/>
  </r>
  <r>
    <n v="102"/>
    <s v="D"/>
    <s v="201806"/>
    <s v="Juin"/>
    <n v="2018"/>
    <s v="Lombardo"/>
    <s v="thierry"/>
    <n v="58"/>
    <s v="Homme"/>
    <d v="1960-01-27T00:00:00"/>
    <d v="2018-05-27T00:00:00"/>
    <d v="2018-06-07T00:00:00"/>
    <n v="11"/>
    <s v="Hemato"/>
    <x v="3"/>
    <s v="LA"/>
    <n v="165"/>
    <n v="60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s v="NC"/>
    <s v="NC"/>
    <s v="NC"/>
    <d v="2018-06-20T00:00:00"/>
    <d v="2018-06-06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.....Aplasie febrile"/>
    <s v="NC"/>
    <m/>
    <m/>
    <x v="1"/>
    <m/>
  </r>
  <r>
    <n v="135"/>
    <s v="C"/>
    <s v="201712"/>
    <s v="Décembre"/>
    <n v="2017"/>
    <s v="maes"/>
    <s v="brigitte"/>
    <n v="74"/>
    <s v="Femme"/>
    <d v="1943-09-10T00:00:00"/>
    <d v="2017-12-01T00:00:00"/>
    <d v="2017-12-14T00:00:00"/>
    <n v="13"/>
    <s v="Onco"/>
    <x v="0"/>
    <s v="uterus"/>
    <n v="155"/>
    <s v="NC"/>
    <n v="100"/>
    <s v="NC"/>
    <n v="42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n v="20"/>
    <s v="3_DS"/>
    <s v="NC"/>
    <s v="NC"/>
    <s v="NC"/>
    <s v="NC"/>
    <d v="2017-12-14T00:00:00"/>
    <s v="NC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0"/>
    <d v="2018-11-27T00:00:00"/>
    <s v="staph epi"/>
    <s v="NC"/>
    <m/>
    <m/>
    <s v="OUI"/>
    <m/>
    <m/>
    <m/>
    <m/>
    <m/>
    <s v="pds declaratif car vn'a jamais ou etre pesÃ©e"/>
    <s v="AEG rapide puis DC"/>
    <s v="NON"/>
    <d v="2017-11-27T00:00:00"/>
    <x v="0"/>
    <d v="2017-12-14T00:00:00"/>
  </r>
  <r>
    <n v="103"/>
    <s v="D"/>
    <s v="201806"/>
    <s v="Juin"/>
    <n v="2018"/>
    <s v="Magetti"/>
    <s v="Josette"/>
    <n v="87"/>
    <s v="Femme"/>
    <d v="1931-02-20T00:00:00"/>
    <d v="2018-05-19T00:00:00"/>
    <d v="2018-06-04T00:00:00"/>
    <n v="16"/>
    <s v="Onco"/>
    <x v="1"/>
    <s v="pancreas"/>
    <s v="NC"/>
    <s v="NC"/>
    <n v="39"/>
    <n v="33"/>
    <s v="NC"/>
    <s v="non renseigné"/>
    <s v="NC"/>
    <n v="1"/>
    <s v="entre 1 et 5"/>
    <n v="-6"/>
    <s v="NC"/>
    <s v="NC"/>
    <s v="gain"/>
    <s v="NC"/>
    <n v="15"/>
    <n v="-15"/>
    <s v="renseigné"/>
    <s v="non renseigné"/>
    <s v="non renseigné"/>
    <s v="NC"/>
    <s v="4_NSP"/>
    <s v="NC"/>
    <s v="NC"/>
    <s v="NC"/>
    <s v="NC"/>
    <d v="2018-07-30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  <m/>
    <m/>
    <m/>
    <m/>
    <m/>
    <m/>
    <m/>
    <m/>
    <s v="PAL exclu"/>
    <s v="NC"/>
    <m/>
    <m/>
    <x v="1"/>
    <m/>
  </r>
  <r>
    <n v="104"/>
    <s v="D"/>
    <s v="201806"/>
    <s v="Juin"/>
    <n v="2018"/>
    <s v="Marro"/>
    <s v="carole"/>
    <n v="53"/>
    <s v="Femme"/>
    <d v="1964-08-23T00:00:00"/>
    <d v="2018-05-27T00:00:00"/>
    <d v="2018-06-07T00:00:00"/>
    <n v="11"/>
    <s v="Onco"/>
    <x v="1"/>
    <s v="colon"/>
    <n v="163"/>
    <n v="48"/>
    <n v="50"/>
    <n v="48"/>
    <n v="19"/>
    <s v="renseigné"/>
    <s v="entre 18,5 et 25"/>
    <n v="2"/>
    <s v="entre 1 et 5"/>
    <n v="-2"/>
    <n v="2"/>
    <n v="-4"/>
    <s v="gain"/>
    <s v="perte"/>
    <n v="4"/>
    <n v="-4"/>
    <s v="renseigné"/>
    <s v="renseigné"/>
    <s v="renseigné"/>
    <n v="21"/>
    <s v="2_DM"/>
    <s v="NC"/>
    <s v="NC"/>
    <s v="NC"/>
    <s v="NC"/>
    <d v="2018-06-07T00:00:00"/>
    <d v="2018-03-21T00:00:00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5-01T00:00:00"/>
    <s v="NC"/>
    <s v="NON"/>
    <s v="OUI"/>
    <s v="IV"/>
    <x v="0"/>
    <d v="2018-05-04T00:00:00"/>
    <s v="STAPH DORE"/>
    <s v="NC"/>
    <m/>
    <m/>
    <m/>
    <m/>
    <s v="OUI"/>
    <m/>
    <m/>
    <m/>
    <s v="NC"/>
    <s v="avait encore olimel 10 jrs avt sa mort_x000a_ET avait eu inf de PAC"/>
    <s v="NON"/>
    <d v="2018-05-04T00:00:00"/>
    <x v="0"/>
    <d v="2018-06-07T00:00:00"/>
  </r>
  <r>
    <n v="105"/>
    <s v="D"/>
    <s v="201806"/>
    <s v="Juin"/>
    <n v="2018"/>
    <s v="Martin"/>
    <s v="evelyne"/>
    <n v="61"/>
    <s v="Femme"/>
    <d v="1956-10-17T00:00:00"/>
    <d v="2018-05-28T00:00:00"/>
    <d v="2018-06-19T00:00:00"/>
    <n v="22"/>
    <s v="Onco"/>
    <x v="1"/>
    <s v="pancreas"/>
    <n v="171"/>
    <n v="66"/>
    <n v="57"/>
    <n v="58"/>
    <n v="19"/>
    <s v="renseigné"/>
    <s v="entre 18,5 et 25"/>
    <n v="3"/>
    <s v="entre 1 et 5"/>
    <n v="1"/>
    <n v="-9"/>
    <n v="14"/>
    <s v="perte"/>
    <s v="gain"/>
    <n v="-2"/>
    <n v="2"/>
    <s v="renseigné"/>
    <s v="renseigné"/>
    <s v="renseigné"/>
    <n v="30"/>
    <s v="2_DM"/>
    <s v="NC"/>
    <n v="14"/>
    <s v="OUI"/>
    <n v="1.1200000000000001"/>
    <s v="NC"/>
    <s v="NC"/>
    <n v="1"/>
    <n v="0"/>
    <s v="m6"/>
    <s v="OUI"/>
    <s v="OUI"/>
    <s v="DME44.1"/>
    <s v="NC"/>
    <s v="NON"/>
    <s v="NON"/>
    <s v="OUI"/>
    <s v="OUI"/>
    <s v="NON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s v="IV"/>
    <x v="0"/>
    <d v="2018-06-10T00:00:00"/>
    <s v="PYO"/>
    <s v="NC"/>
    <s v="OUI"/>
    <m/>
    <m/>
    <m/>
    <m/>
    <m/>
    <m/>
    <m/>
    <s v="ENLEVER DEBUT DIET..N'A PAS VU DIET"/>
    <s v="en sd occlusif majeur"/>
    <s v="NON"/>
    <d v="2018-06-10T00:00:00"/>
    <x v="0"/>
    <d v="2018-11-11T00:00:00"/>
  </r>
  <r>
    <n v="153"/>
    <s v="D"/>
    <s v="201806"/>
    <s v="Juin"/>
    <n v="2018"/>
    <s v="Massardo"/>
    <s v="suzanne"/>
    <n v="77"/>
    <s v="Femme"/>
    <d v="1940-11-01T00:00:00"/>
    <d v="2018-06-04T00:00:00"/>
    <d v="2018-06-13T00:00:00"/>
    <n v="9"/>
    <s v="Onco"/>
    <x v="6"/>
    <s v="ORL"/>
    <n v="166"/>
    <n v="61"/>
    <n v="57"/>
    <s v="NC"/>
    <n v="21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s v="NC"/>
    <s v="2_DM"/>
    <s v="NC"/>
    <s v="NC"/>
    <n v="0.83"/>
    <n v="0.56999999999999995"/>
    <s v="NC"/>
    <d v="2018-05-23T00:00:00"/>
    <n v="0"/>
    <n v="2"/>
    <s v="NC"/>
    <s v="OUI"/>
    <s v="NON"/>
    <s v="NC"/>
    <s v="NON"/>
    <s v="NON"/>
    <s v="NON"/>
    <s v="NC"/>
    <s v="OUI"/>
    <s v="OUI"/>
    <s v="enterale"/>
    <s v="GPE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NC"/>
    <s v="avait deja GPE, car radio/chimio"/>
    <m/>
    <m/>
    <x v="1"/>
    <m/>
  </r>
  <r>
    <n v="52"/>
    <s v="A"/>
    <s v="201612"/>
    <s v="Décembre"/>
    <n v="2016"/>
    <s v="Medjadji"/>
    <s v="Mohamed"/>
    <n v="73"/>
    <s v="Homme"/>
    <d v="1943-01-13T00:00:00"/>
    <d v="2016-11-29T00:00:00"/>
    <d v="2016-12-07T00:00:00"/>
    <n v="8"/>
    <s v="Onco"/>
    <x v="1"/>
    <s v="colon"/>
    <n v="170"/>
    <n v="54"/>
    <n v="54"/>
    <s v="NC"/>
    <n v="19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s v="NC"/>
    <s v="2_DM"/>
    <s v="NC"/>
    <n v="80"/>
    <n v="0"/>
    <n v="0"/>
    <d v="2017-05-17T00:00:00"/>
    <d v="2015-02-16T00:00:00"/>
    <n v="0"/>
    <n v="0"/>
    <s v="NC"/>
    <s v="NC"/>
    <s v="NC"/>
    <s v="NC"/>
    <s v="OUI"/>
    <s v="OUI"/>
    <s v="NON"/>
    <s v="NC"/>
    <s v="OUI"/>
    <s v="NON"/>
    <s v="enterale"/>
    <s v="GPE"/>
    <s v="NC"/>
    <s v="NC"/>
    <s v="NC"/>
    <s v="NC"/>
    <s v="NC"/>
    <s v="NC"/>
    <s v="NON"/>
    <s v="NC"/>
    <s v="NC"/>
    <d v="2016-04-01T00:00:00"/>
    <n v="0"/>
    <s v="SP"/>
    <s v="SP"/>
    <s v="SP"/>
    <x v="1"/>
    <s v="NC"/>
    <s v="NC"/>
    <s v="NC"/>
    <m/>
    <m/>
    <m/>
    <m/>
    <m/>
    <m/>
    <m/>
    <m/>
    <s v="Pas de nutrition enterale car entrÃ© pr sd sub occlusif_x000a_APres derniere cure chimio=&gt; radioth pis arret "/>
    <s v="NC"/>
    <m/>
    <m/>
    <x v="1"/>
    <m/>
  </r>
  <r>
    <n v="136"/>
    <s v="C"/>
    <s v="201712"/>
    <s v="Décembre"/>
    <n v="2017"/>
    <s v="Merazga"/>
    <s v="aicha"/>
    <n v="68"/>
    <s v="Femme"/>
    <d v="1948-12-10T00:00:00"/>
    <d v="2017-11-27T00:00:00"/>
    <d v="2017-12-13T00:00:00"/>
    <n v="16"/>
    <s v="Onco"/>
    <x v="0"/>
    <s v="ovaire"/>
    <n v="164"/>
    <n v="74"/>
    <n v="65"/>
    <s v="NC"/>
    <n v="24"/>
    <s v="renseigné"/>
    <s v="entre 18,5 et 25"/>
    <n v="1"/>
    <s v="entre 1 et 5"/>
    <s v="NC"/>
    <n v="-9"/>
    <n v="12"/>
    <s v="NC"/>
    <s v="gain"/>
    <s v="NC"/>
    <s v="NC"/>
    <s v="non renseigné"/>
    <s v="renseigné"/>
    <s v="renseigné"/>
    <n v="31"/>
    <s v="1_OK"/>
    <s v="NC"/>
    <s v="NC"/>
    <s v="NC"/>
    <s v="NC"/>
    <d v="2017-12-13T00:00:00"/>
    <d v="2018-10-25T00:00:00"/>
    <n v="0"/>
    <n v="0"/>
    <s v="NC"/>
    <s v="NON"/>
    <s v="NC"/>
    <s v="NC"/>
    <s v="OUI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OUI"/>
    <s v="IV"/>
    <x v="1"/>
    <s v="NC"/>
    <s v="NC"/>
    <s v="NC"/>
    <m/>
    <m/>
    <m/>
    <m/>
    <m/>
    <m/>
    <m/>
    <m/>
    <s v="NC"/>
    <s v="DC de son occlusion, est rapidement DCD_x000a_rentrÃ©e en SP"/>
    <m/>
    <m/>
    <x v="1"/>
    <m/>
  </r>
  <r>
    <n v="137"/>
    <s v="C"/>
    <s v="201712"/>
    <s v="Décembre"/>
    <n v="2017"/>
    <s v="Mercuri"/>
    <s v="andrée"/>
    <n v="70"/>
    <s v="Femme"/>
    <d v="1947-03-03T00:00:00"/>
    <d v="2017-11-03T00:00:00"/>
    <d v="2017-12-04T00:00:00"/>
    <n v="31"/>
    <s v="Hemato"/>
    <x v="3"/>
    <s v="lymphome"/>
    <n v="165"/>
    <n v="80"/>
    <n v="80"/>
    <s v="NC"/>
    <n v="29"/>
    <s v="renseigné"/>
    <s v="entre 25 et 30"/>
    <n v="1"/>
    <s v="entre 1 et 5"/>
    <s v="NC"/>
    <n v="0"/>
    <n v="0"/>
    <s v="NC"/>
    <s v="perte"/>
    <s v="NC"/>
    <s v="NC"/>
    <s v="non renseigné"/>
    <s v="renseigné"/>
    <s v="renseigné"/>
    <n v="28"/>
    <s v="3_DS"/>
    <s v="NC"/>
    <n v="119"/>
    <s v="NC"/>
    <s v="NC"/>
    <d v="2018-04-24T00:00:00"/>
    <d v="2018-04-14T00:00:00"/>
    <n v="0"/>
    <n v="0"/>
    <s v="m1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0"/>
    <d v="2017-11-16T00:00:00"/>
    <s v="staph epi"/>
    <s v="NC"/>
    <m/>
    <m/>
    <s v="OUI"/>
    <m/>
    <m/>
    <m/>
    <m/>
    <m/>
    <s v="inf pas S.epi"/>
    <s v="NC"/>
    <s v="NON"/>
    <d v="2017-11-25T00:00:00"/>
    <x v="0"/>
    <d v="2018-04-22T00:00:00"/>
  </r>
  <r>
    <n v="106"/>
    <s v="D"/>
    <s v="201806"/>
    <s v="Juin"/>
    <n v="2018"/>
    <s v="Mersch "/>
    <s v="Jeanne"/>
    <n v="77"/>
    <s v="Femme"/>
    <d v="1940-12-01T00:00:00"/>
    <d v="2018-05-18T00:00:00"/>
    <d v="2018-06-11T00:00:00"/>
    <n v="24"/>
    <s v="Hemato"/>
    <x v="3"/>
    <s v="lymphome"/>
    <n v="165"/>
    <s v="NC"/>
    <n v="72"/>
    <n v="68"/>
    <n v="26"/>
    <s v="renseigné"/>
    <s v="entre 25 et 30"/>
    <n v="3"/>
    <s v="entre 1 et 5"/>
    <n v="-4"/>
    <s v="NC"/>
    <s v="NC"/>
    <s v="gain"/>
    <s v="NC"/>
    <n v="6"/>
    <n v="-6"/>
    <s v="renseigné"/>
    <s v="non renseigné"/>
    <s v="renseigné"/>
    <n v="27"/>
    <s v="3_DS"/>
    <s v="NC"/>
    <n v="29"/>
    <s v="NC"/>
    <s v="NC"/>
    <d v="2018-07-06T00:00:00"/>
    <d v="2018-06-28T00:00:00"/>
    <n v="1"/>
    <n v="0"/>
    <s v="NC"/>
    <s v="NON"/>
    <s v="NC"/>
    <s v="NON"/>
    <s v="OUI"/>
    <s v="OUI"/>
    <s v="OUI"/>
    <s v="OUI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-4kg durant hospit"/>
    <s v="NC"/>
    <m/>
    <m/>
    <x v="1"/>
    <m/>
  </r>
  <r>
    <n v="107"/>
    <s v="D"/>
    <s v="201806"/>
    <s v="Juin"/>
    <n v="2018"/>
    <s v="montigny"/>
    <s v="frederic"/>
    <n v="55"/>
    <s v="Homme"/>
    <d v="1962-10-19T00:00:00"/>
    <d v="2018-06-03T00:00:00"/>
    <d v="2018-06-06T00:00:00"/>
    <n v="3"/>
    <s v="Hemato"/>
    <x v="3"/>
    <s v="thrombocytemie essentielle"/>
    <n v="184"/>
    <s v="NC"/>
    <n v="79"/>
    <s v="NC"/>
    <n v="23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s v="NC"/>
    <s v="NC"/>
    <s v="NC"/>
    <d v="2018-07-0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16"/>
    <s v="B"/>
    <s v="201706"/>
    <s v="Juin"/>
    <n v="2017"/>
    <s v="Morel"/>
    <s v="Serge"/>
    <n v="73"/>
    <s v="Homme"/>
    <d v="1943-01-19T00:00:00"/>
    <d v="2017-05-21T00:00:00"/>
    <d v="2017-06-09T00:00:00"/>
    <n v="19"/>
    <s v="Hemato"/>
    <x v="3"/>
    <s v="LAM"/>
    <s v="NC"/>
    <s v="NC"/>
    <n v="60"/>
    <n v="60"/>
    <s v="NC"/>
    <s v="renseigné"/>
    <s v="supérieur à 30"/>
    <n v="2"/>
    <s v="entre 1 et 5"/>
    <n v="0"/>
    <s v="NC"/>
    <s v="NC"/>
    <s v="perte"/>
    <s v="NC"/>
    <n v="0"/>
    <n v="0"/>
    <s v="renseigné"/>
    <s v="non renseigné"/>
    <s v="renseigné"/>
    <n v="25"/>
    <s v="3_DS"/>
    <s v="NC"/>
    <n v="0"/>
    <n v="0"/>
    <n v="0"/>
    <d v="2017-08-18T00:00:00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SP"/>
    <s v="SP"/>
    <s v="SP"/>
    <x v="1"/>
    <s v="NC"/>
    <s v="NC"/>
    <s v="NC"/>
    <m/>
    <m/>
    <m/>
    <m/>
    <m/>
    <m/>
    <m/>
    <m/>
    <s v="Patient dement , PEC PAL"/>
    <s v="NC"/>
    <m/>
    <m/>
    <x v="1"/>
    <m/>
  </r>
  <r>
    <n v="67"/>
    <s v="A"/>
    <s v="201612"/>
    <s v="Décembre"/>
    <n v="2016"/>
    <s v="Nadjarian"/>
    <s v="Raphael"/>
    <n v="49"/>
    <s v="Homme"/>
    <d v="1967-03-20T00:00:00"/>
    <d v="2016-12-06T00:00:00"/>
    <d v="2016-12-08T00:00:00"/>
    <n v="2"/>
    <s v="Hemato"/>
    <x v="3"/>
    <s v="LMC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s v="NON"/>
    <n v="0"/>
    <d v="2018-05-1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72"/>
    <s v="A"/>
    <s v="201612"/>
    <s v="Décembre"/>
    <n v="2016"/>
    <s v="Naitza"/>
    <s v="Sauveur"/>
    <n v="77"/>
    <s v="Homme"/>
    <d v="1939-03-05T00:00:00"/>
    <d v="2016-12-08T00:00:00"/>
    <d v="2016-12-20T00:00:00"/>
    <n v="12"/>
    <s v="Hemato"/>
    <x v="3"/>
    <s v="LAM"/>
    <n v="165"/>
    <n v="62"/>
    <n v="64"/>
    <n v="62"/>
    <n v="24"/>
    <s v="renseigné"/>
    <s v="entre 18,5 et 25"/>
    <n v="3"/>
    <s v="entre 1 et 5"/>
    <n v="-2"/>
    <n v="2"/>
    <n v="-3"/>
    <s v="gain"/>
    <s v="perte"/>
    <n v="3"/>
    <n v="-3"/>
    <s v="renseigné"/>
    <s v="renseigné"/>
    <s v="non renseigné"/>
    <s v="NC"/>
    <s v="4_NSP"/>
    <s v="NC"/>
    <n v="0"/>
    <n v="0"/>
    <n v="0"/>
    <d v="2017-03-07T00:00:00"/>
    <d v="2017-03-0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115"/>
    <s v="D"/>
    <s v="201806"/>
    <s v="Juin"/>
    <n v="2018"/>
    <s v="Nardi"/>
    <s v="Daniel"/>
    <n v="71"/>
    <s v="Homme"/>
    <d v="1946-11-03T00:00:00"/>
    <d v="2018-06-06T00:00:00"/>
    <d v="2018-06-15T00:00:00"/>
    <n v="9"/>
    <s v="Hemato"/>
    <x v="3"/>
    <s v="lymphome"/>
    <n v="175"/>
    <n v="86"/>
    <n v="84"/>
    <n v="85"/>
    <n v="27"/>
    <s v="non renseigné"/>
    <s v="NC"/>
    <n v="2"/>
    <s v="entre 1 et 5"/>
    <n v="1"/>
    <n v="-2"/>
    <n v="2"/>
    <s v="perte"/>
    <s v="gain"/>
    <n v="-1"/>
    <n v="1"/>
    <s v="renseigné"/>
    <s v="renseigné"/>
    <s v="renseigné"/>
    <n v="32"/>
    <s v="2_DM"/>
    <s v="NC"/>
    <n v="14"/>
    <n v="1.06"/>
    <n v="0.8"/>
    <d v="2018-07-11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OUI"/>
    <s v="NC"/>
    <s v="NC"/>
    <d v="2017-12-01T00:00:00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108"/>
    <s v="D"/>
    <s v="201806"/>
    <s v="Juin"/>
    <n v="2018"/>
    <s v="Paciny"/>
    <s v="Antoine"/>
    <n v="68"/>
    <s v="Homme"/>
    <d v="1949-08-10T00:00:00"/>
    <d v="2018-05-30T00:00:00"/>
    <d v="2018-06-13T00:00:00"/>
    <n v="14"/>
    <s v="Hemato"/>
    <x v="3"/>
    <s v="lymphome"/>
    <n v="170"/>
    <n v="68"/>
    <n v="59"/>
    <s v="NC"/>
    <n v="20"/>
    <s v="renseigné"/>
    <s v="entre 18,5 et 25"/>
    <n v="1"/>
    <s v="entre 1 et 5"/>
    <s v="NC"/>
    <n v="-9"/>
    <n v="13"/>
    <s v="NC"/>
    <s v="gain"/>
    <s v="NC"/>
    <s v="NC"/>
    <s v="non renseigné"/>
    <s v="renseigné"/>
    <s v="renseigné"/>
    <n v="34"/>
    <s v="2_DM"/>
    <s v="NC"/>
    <n v="30"/>
    <n v="0.86"/>
    <n v="0.77"/>
    <d v="2018-08-17T00:00:00"/>
    <s v="NC"/>
    <n v="0"/>
    <n v="2"/>
    <s v="m6"/>
    <s v="OUI"/>
    <s v="NON"/>
    <s v="NON"/>
    <s v="OUI"/>
    <s v="OUI"/>
    <s v="NON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109"/>
    <s v="D"/>
    <s v="201806"/>
    <s v="Juin"/>
    <n v="2018"/>
    <s v="Paris"/>
    <s v="andrÃ©"/>
    <n v="72"/>
    <s v="Homme"/>
    <d v="1946-01-22T00:00:00"/>
    <d v="2018-05-20T00:00:00"/>
    <d v="2018-06-07T00:00:00"/>
    <n v="18"/>
    <s v="Onco"/>
    <x v="2"/>
    <s v="TNE"/>
    <n v="166"/>
    <n v="93"/>
    <n v="78"/>
    <n v="79"/>
    <n v="28"/>
    <s v="renseigné"/>
    <s v="entre 25 et 30"/>
    <n v="6"/>
    <s v="entre 5 et 10"/>
    <n v="1"/>
    <n v="-15"/>
    <n v="16"/>
    <s v="perte"/>
    <s v="gain"/>
    <n v="-1"/>
    <n v="1"/>
    <s v="renseigné"/>
    <s v="renseigné"/>
    <s v="renseigné"/>
    <n v="17"/>
    <s v="3_DS"/>
    <s v="NC"/>
    <n v="131"/>
    <s v="OUI"/>
    <n v="1.01"/>
    <d v="2018-05-28T00:00:00"/>
    <d v="2018-04-28T00:00:00"/>
    <n v="1"/>
    <n v="2"/>
    <s v="m6"/>
    <s v="OUI"/>
    <s v="OUI"/>
    <s v="NC"/>
    <s v="OUI"/>
    <s v="OUI"/>
    <s v="OUI"/>
    <s v="NC"/>
    <s v="OUI"/>
    <s v="OUI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26"/>
    <s v="B"/>
    <s v="201706"/>
    <s v="Juin"/>
    <n v="2017"/>
    <s v="Peffredo 0617"/>
    <s v="Eric"/>
    <n v="58"/>
    <s v="Homme"/>
    <d v="1957-06-14T00:00:00"/>
    <d v="2017-06-02T00:00:00"/>
    <d v="2017-06-08T00:00:00"/>
    <n v="6"/>
    <s v="Onco"/>
    <x v="1"/>
    <s v="cholangiocarcinome"/>
    <n v="173"/>
    <n v="75"/>
    <n v="68"/>
    <n v="70"/>
    <n v="23"/>
    <s v="renseigné"/>
    <s v="entre 18,5 et 25"/>
    <n v="2"/>
    <s v="entre 1 et 5"/>
    <n v="2"/>
    <n v="-7"/>
    <n v="9"/>
    <s v="perte"/>
    <s v="gain"/>
    <n v="-3"/>
    <n v="3"/>
    <s v="renseigné"/>
    <s v="renseigné"/>
    <s v="renseigné"/>
    <n v="25"/>
    <s v="2_DM"/>
    <s v="NC"/>
    <n v="0"/>
    <n v="0"/>
    <n v="0"/>
    <d v="2017-12-05T00:00:00"/>
    <d v="2017-11-15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d v="2017-03-01T00:00:00"/>
    <s v="NC"/>
    <m/>
    <m/>
    <x v="1"/>
    <m/>
  </r>
  <r>
    <n v="138"/>
    <s v="C"/>
    <s v="201712"/>
    <s v="Décembre"/>
    <n v="2017"/>
    <s v="Peffredo1217"/>
    <s v="eric"/>
    <n v="60"/>
    <s v="Homme"/>
    <d v="1957-06-14T00:00:00"/>
    <d v="2017-11-16T00:00:00"/>
    <d v="2017-12-05T00:00:00"/>
    <n v="19"/>
    <s v="Onco"/>
    <x v="1"/>
    <s v="cholangiocarcinome"/>
    <n v="173"/>
    <n v="75"/>
    <n v="70"/>
    <s v="NC"/>
    <n v="23"/>
    <s v="renseigné"/>
    <s v="entre 18,5 et 25"/>
    <n v="1"/>
    <s v="entre 1 et 5"/>
    <s v="NC"/>
    <n v="-5"/>
    <n v="7"/>
    <s v="NC"/>
    <s v="gain"/>
    <s v="NC"/>
    <s v="NC"/>
    <s v="non renseigné"/>
    <s v="renseigné"/>
    <s v="renseigné"/>
    <n v="20"/>
    <s v="3_DS"/>
    <s v="NC"/>
    <s v="NC"/>
    <s v="NC"/>
    <s v="NC"/>
    <d v="2018-12-05T00:00:00"/>
    <s v="NC"/>
    <n v="0"/>
    <n v="0"/>
    <s v="m7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30"/>
    <s v="B"/>
    <s v="201706"/>
    <s v="Juin"/>
    <n v="2017"/>
    <s v="Pelazza"/>
    <s v="Claude"/>
    <n v="81"/>
    <s v="Femme"/>
    <d v="1934-07-18T00:00:00"/>
    <d v="2017-06-07T00:00:00"/>
    <d v="2017-06-14T00:00:00"/>
    <n v="7"/>
    <s v="Onco"/>
    <x v="0"/>
    <s v="sein"/>
    <n v="165"/>
    <n v="55"/>
    <n v="58"/>
    <n v="56"/>
    <n v="21"/>
    <s v="renseigné"/>
    <s v="entre 18,5 et 25"/>
    <n v="2"/>
    <s v="entre 1 et 5"/>
    <n v="-2"/>
    <n v="3"/>
    <n v="-5"/>
    <s v="gain"/>
    <s v="perte"/>
    <n v="3"/>
    <n v="-3"/>
    <s v="renseigné"/>
    <s v="renseigné"/>
    <s v="non renseigné"/>
    <s v="NC"/>
    <s v="4_NSP"/>
    <s v="NC"/>
    <n v="0"/>
    <n v="0"/>
    <n v="0"/>
    <d v="2017-09-29T00:00:00"/>
    <d v="2017-06-29T00:00:00"/>
    <n v="0"/>
    <n v="0"/>
    <s v="NC"/>
    <s v="NC"/>
    <s v="NC"/>
    <s v="NC"/>
    <s v="OUI"/>
    <s v="OUI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0"/>
    <d v="2017-06-10T00:00:00"/>
    <s v="ENTERROCOCUS FEAC"/>
    <s v="NC"/>
    <m/>
    <m/>
    <m/>
    <m/>
    <m/>
    <m/>
    <s v="OUI"/>
    <m/>
    <s v="55 en mars 2017"/>
    <s v="NC"/>
    <s v="NON"/>
    <d v="2017-06-10T00:00:00"/>
    <x v="0"/>
    <d v="2017-09-29T00:00:00"/>
  </r>
  <r>
    <n v="53"/>
    <s v="A"/>
    <s v="201612"/>
    <s v="Décembre"/>
    <n v="2016"/>
    <s v="Pelicot"/>
    <s v="Philippe"/>
    <n v="58"/>
    <s v="Homme"/>
    <d v="1958-05-15T00:00:00"/>
    <d v="2016-11-30T00:00:00"/>
    <d v="2016-12-05T00:00:00"/>
    <n v="5"/>
    <s v="Onco"/>
    <x v="1"/>
    <s v="pancreas"/>
    <n v="178"/>
    <n v="86"/>
    <n v="76"/>
    <n v="75"/>
    <n v="24"/>
    <s v="renseigné"/>
    <s v="entre 18,5 et 25"/>
    <n v="2"/>
    <s v="entre 1 et 5"/>
    <n v="-1"/>
    <n v="-10"/>
    <n v="12"/>
    <s v="gain"/>
    <s v="gain"/>
    <n v="1"/>
    <n v="-1"/>
    <s v="renseigné"/>
    <s v="renseigné"/>
    <s v="renseigné"/>
    <n v="33"/>
    <s v="2_DM"/>
    <s v="NC"/>
    <n v="0"/>
    <n v="0"/>
    <n v="0"/>
    <d v="2018-09-11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6-01T00:00:00"/>
    <n v="0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56"/>
    <s v="A"/>
    <s v="201612"/>
    <s v="Décembre"/>
    <n v="2016"/>
    <s v="Peyraud"/>
    <s v="Marie catherine"/>
    <n v="71"/>
    <s v="Femme"/>
    <d v="1945-06-18T00:00:00"/>
    <d v="2016-11-28T00:00:00"/>
    <d v="2016-12-11T00:00:00"/>
    <n v="13"/>
    <s v="Hemato"/>
    <x v="3"/>
    <s v="myelome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6-12-11T00:00:00"/>
    <d v="2016-12-01T00:00:00"/>
    <n v="0"/>
    <n v="0"/>
    <s v="m6"/>
    <s v="NC"/>
    <s v="NC"/>
    <s v="NC"/>
    <s v="OUI"/>
    <s v="NON"/>
    <s v="NON"/>
    <s v="NC"/>
    <s v="NC"/>
    <s v="NON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148"/>
    <s v="C"/>
    <s v="201712"/>
    <s v="Décembre"/>
    <n v="2017"/>
    <s v="Pierne"/>
    <s v="jean louis"/>
    <n v="52"/>
    <s v="Homme"/>
    <d v="1965-10-28T00:00:00"/>
    <d v="2017-12-07T00:00:00"/>
    <d v="2017-12-11T00:00:00"/>
    <n v="4"/>
    <s v="Hemato"/>
    <x v="3"/>
    <s v="SMD"/>
    <n v="172"/>
    <n v="80"/>
    <n v="80"/>
    <s v="NC"/>
    <n v="27"/>
    <s v="non renseigné"/>
    <s v="NC"/>
    <n v="1"/>
    <s v="entre 1 et 5"/>
    <s v="NC"/>
    <n v="0"/>
    <n v="0"/>
    <s v="NC"/>
    <s v="perte"/>
    <s v="NC"/>
    <s v="NC"/>
    <s v="non renseigné"/>
    <s v="renseigné"/>
    <s v="renseigné"/>
    <n v="43"/>
    <s v="1_OK"/>
    <s v="NC"/>
    <s v="NC"/>
    <s v="NC"/>
    <s v="NC"/>
    <s v="NC"/>
    <d v="2018-08-08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  <m/>
    <m/>
    <m/>
    <m/>
    <m/>
    <m/>
    <m/>
    <m/>
    <s v="La SNG sera posÃ©e par SSr 3 mois plus tard"/>
    <s v="NSP"/>
    <m/>
    <m/>
    <x v="1"/>
    <m/>
  </r>
  <r>
    <n v="17"/>
    <s v="B"/>
    <s v="201706"/>
    <s v="Juin"/>
    <n v="2017"/>
    <s v="Pimont"/>
    <s v="Maryvonne"/>
    <n v="65"/>
    <s v="Femme"/>
    <d v="1951-04-03T00:00:00"/>
    <d v="2017-06-01T00:00:00"/>
    <d v="2017-06-07T00:00:00"/>
    <n v="6"/>
    <s v="Onco"/>
    <x v="9"/>
    <s v="indeterminé"/>
    <n v="160"/>
    <s v="NC"/>
    <n v="39"/>
    <s v="NC"/>
    <n v="15"/>
    <s v="renseigné"/>
    <s v="&lt;18,5"/>
    <n v="1"/>
    <s v="entre 1 et 5"/>
    <s v="NC"/>
    <s v="NC"/>
    <s v="NC"/>
    <s v="NC"/>
    <s v="NC"/>
    <s v="NC"/>
    <s v="NC"/>
    <s v="non renseigné"/>
    <s v="non renseigné"/>
    <s v="non renseigné"/>
    <s v="NC"/>
    <s v="3_DS"/>
    <s v="NC"/>
    <n v="0"/>
    <n v="0"/>
    <n v="0"/>
    <d v="2017-06-12T00:00:00"/>
    <s v="NC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DEC"/>
    <s v="DEC"/>
    <s v="DEC"/>
    <x v="1"/>
    <s v="NC"/>
    <s v="NC"/>
    <s v="NC"/>
    <m/>
    <m/>
    <m/>
    <m/>
    <m/>
    <m/>
    <m/>
    <m/>
    <s v="NC"/>
    <s v="NC"/>
    <m/>
    <m/>
    <x v="1"/>
    <m/>
  </r>
  <r>
    <n v="75"/>
    <s v="A"/>
    <s v="201612"/>
    <s v="Décembre"/>
    <n v="2016"/>
    <s v="Pittia"/>
    <s v="Huguette"/>
    <n v="83"/>
    <s v="Femme"/>
    <d v="1933-08-10T00:00:00"/>
    <d v="2016-12-09T00:00:00"/>
    <d v="2016-12-23T00:00:00"/>
    <n v="14"/>
    <s v="Onco"/>
    <x v="0"/>
    <s v="sein"/>
    <s v="NC"/>
    <s v="NC"/>
    <n v="53"/>
    <n v="50"/>
    <s v="NC"/>
    <s v="renseigné"/>
    <s v="supérieur à 30"/>
    <n v="2"/>
    <s v="entre 1 et 5"/>
    <n v="-3"/>
    <s v="NC"/>
    <s v="NC"/>
    <s v="gain"/>
    <s v="NC"/>
    <n v="6"/>
    <n v="-6"/>
    <s v="renseigné"/>
    <s v="non renseigné"/>
    <s v="renseigné"/>
    <n v="23"/>
    <s v="3_DS"/>
    <s v="NC"/>
    <n v="65"/>
    <n v="0"/>
    <n v="0"/>
    <d v="2017-01-28T00:00:00"/>
    <d v="2017-01-23T00:00:00"/>
    <n v="2"/>
    <n v="0"/>
    <s v="NC"/>
    <s v="NC"/>
    <s v="NC"/>
    <s v="DSE43"/>
    <s v="OUI"/>
    <s v="NON"/>
    <s v="OUI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NON"/>
    <s v="IV"/>
    <x v="0"/>
    <d v="2017-01-27T00:00:00"/>
    <s v="STAPH E"/>
    <s v="taille : 1,57 pds 53/ albu 25"/>
    <m/>
    <m/>
    <s v="OUI"/>
    <m/>
    <m/>
    <m/>
    <m/>
    <m/>
    <s v="NC"/>
    <s v="CNO preco par diet non prescris"/>
    <s v="NON"/>
    <d v="2017-01-27T00:00:00"/>
    <x v="0"/>
    <d v="2017-02-02T00:00:00"/>
  </r>
  <r>
    <n v="110"/>
    <s v="D"/>
    <s v="201806"/>
    <s v="Juin"/>
    <n v="2018"/>
    <s v="Poucalow"/>
    <s v="Jean claude"/>
    <n v="66"/>
    <s v="Homme"/>
    <d v="1952-02-27T00:00:00"/>
    <d v="2018-05-31T00:00:00"/>
    <d v="2018-06-22T00:00:00"/>
    <n v="22"/>
    <s v="Onco"/>
    <x v="10"/>
    <s v="melanome"/>
    <n v="175"/>
    <n v="65.40000000000000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33"/>
    <s v="4_NSP"/>
    <s v="NC"/>
    <n v="0"/>
    <s v="NC"/>
    <s v="NC"/>
    <d v="2018-07-27T00:00:00"/>
    <s v="NC"/>
    <n v="0"/>
    <n v="0"/>
    <s v="NC"/>
    <s v="NON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SP"/>
    <s v="SP"/>
    <s v="SP"/>
    <x v="1"/>
    <s v="NC"/>
    <s v="NC"/>
    <s v="NC"/>
    <m/>
    <m/>
    <m/>
    <m/>
    <m/>
    <m/>
    <m/>
    <m/>
    <s v="n'a jamais pu se lever pr etre pesÃ©"/>
    <s v="NC"/>
    <m/>
    <m/>
    <x v="1"/>
    <m/>
  </r>
  <r>
    <n v="114"/>
    <s v="D"/>
    <s v="201806"/>
    <s v="Juin"/>
    <n v="2018"/>
    <s v="Poudevigne"/>
    <s v="Josette"/>
    <n v="81"/>
    <s v="Femme"/>
    <d v="1937-03-19T00:00:00"/>
    <d v="2018-06-05T00:00:00"/>
    <d v="2018-06-18T00:00:00"/>
    <n v="13"/>
    <s v="Onco"/>
    <x v="1"/>
    <s v="colon"/>
    <n v="168"/>
    <n v="51"/>
    <n v="52"/>
    <n v="56"/>
    <n v="18"/>
    <s v="renseigné"/>
    <s v="&lt;18,5"/>
    <n v="2"/>
    <s v="entre 1 et 5"/>
    <n v="4"/>
    <n v="1"/>
    <n v="-2"/>
    <s v="perte"/>
    <s v="perte"/>
    <n v="-8"/>
    <n v="8"/>
    <s v="renseigné"/>
    <s v="renseigné"/>
    <s v="renseigné"/>
    <n v="25"/>
    <s v="3_DS"/>
    <s v="NC"/>
    <n v="152"/>
    <n v="0.67"/>
    <n v="0.77"/>
    <d v="2017-08-09T00:00:00"/>
    <d v="2017-09-14T00:00:00"/>
    <n v="1"/>
    <n v="2"/>
    <s v="NC"/>
    <s v="OUI"/>
    <s v="NC"/>
    <s v="DSE43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SP"/>
    <s v="SP"/>
    <s v="SP"/>
    <x v="1"/>
    <s v="NC"/>
    <s v="NC"/>
    <s v="NC"/>
    <m/>
    <m/>
    <m/>
    <m/>
    <m/>
    <m/>
    <m/>
    <m/>
    <s v="NC"/>
    <s v="en SP"/>
    <m/>
    <m/>
    <x v="1"/>
    <m/>
  </r>
  <r>
    <n v="111"/>
    <s v="D"/>
    <s v="201806"/>
    <s v="Juin"/>
    <n v="2018"/>
    <s v="Prat"/>
    <s v="Philippe"/>
    <n v="64"/>
    <s v="Femme"/>
    <d v="1953-11-30T00:00:00"/>
    <d v="2018-05-24T00:00:00"/>
    <d v="2018-06-18T00:00:00"/>
    <n v="25"/>
    <s v="Onco"/>
    <x v="6"/>
    <s v="ORL"/>
    <n v="172"/>
    <n v="72"/>
    <n v="61"/>
    <n v="57"/>
    <n v="21"/>
    <s v="renseigné"/>
    <s v="entre 18,5 et 25"/>
    <n v="4"/>
    <s v="entre 1 et 5"/>
    <n v="-4"/>
    <n v="-11"/>
    <n v="15"/>
    <s v="gain"/>
    <s v="gain"/>
    <n v="7"/>
    <n v="-7"/>
    <s v="renseigné"/>
    <s v="renseigné"/>
    <s v="renseigné"/>
    <n v="31"/>
    <s v="1_OK"/>
    <s v="NC"/>
    <n v="19"/>
    <n v="1.27"/>
    <n v="0.73"/>
    <d v="2018-07-20T00:00:00"/>
    <d v="2018-07-10T00:00:00"/>
    <n v="1"/>
    <n v="2"/>
    <s v="NC"/>
    <s v="OUI"/>
    <s v="OUI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IV"/>
    <s v="IV"/>
    <x v="1"/>
    <s v="NC"/>
    <s v="NC"/>
    <s v="NC"/>
    <m/>
    <m/>
    <m/>
    <m/>
    <m/>
    <m/>
    <m/>
    <m/>
    <s v="NC"/>
    <s v="Vu tuleur ORL, SNG non possible, Olimel non proposÃ©"/>
    <m/>
    <m/>
    <x v="1"/>
    <m/>
  </r>
  <r>
    <n v="55"/>
    <s v="A"/>
    <s v="201612"/>
    <s v="Décembre"/>
    <n v="2016"/>
    <s v="Pulicani"/>
    <s v="Danielle"/>
    <n v="71"/>
    <s v="Femme"/>
    <d v="1945-02-20T00:00:00"/>
    <d v="2016-11-29T00:00:00"/>
    <d v="2016-12-09T00:00:00"/>
    <n v="10"/>
    <s v="Hemato"/>
    <x v="3"/>
    <s v="myelome"/>
    <n v="172"/>
    <n v="55"/>
    <n v="50"/>
    <s v="NC"/>
    <n v="17"/>
    <s v="renseigné"/>
    <s v="&lt;18,5"/>
    <n v="3"/>
    <s v="entre 1 et 5"/>
    <s v="NC"/>
    <n v="-5"/>
    <n v="9"/>
    <s v="NC"/>
    <s v="gain"/>
    <s v="NC"/>
    <s v="NC"/>
    <s v="non renseigné"/>
    <s v="renseigné"/>
    <s v="non renseigné"/>
    <s v="NC"/>
    <s v="3_DS"/>
    <s v="NC"/>
    <n v="0"/>
    <s v="NON"/>
    <n v="0"/>
    <d v="2018-07-12T00:00:00"/>
    <s v="NC"/>
    <n v="0"/>
    <n v="3"/>
    <s v="m1"/>
    <s v="NC"/>
    <s v="NC"/>
    <s v="NC"/>
    <s v="NON"/>
    <s v="OUI"/>
    <s v="NON"/>
    <s v="NC"/>
    <s v="NC"/>
    <s v="OUI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s v="PO"/>
    <x v="1"/>
    <s v="NC"/>
    <s v="NC"/>
    <s v="NC"/>
    <m/>
    <m/>
    <m/>
    <m/>
    <m/>
    <m/>
    <m/>
    <m/>
    <s v="NC"/>
    <s v="NC"/>
    <m/>
    <m/>
    <x v="1"/>
    <m/>
  </r>
  <r>
    <n v="112"/>
    <s v="D"/>
    <s v="201806"/>
    <s v="Juin"/>
    <n v="2018"/>
    <s v="Quartier"/>
    <s v="Jean"/>
    <n v="68"/>
    <s v="Homme"/>
    <d v="1950-08-29T00:00:00"/>
    <d v="2018-06-04T00:00:00"/>
    <d v="2018-06-08T00:00:00"/>
    <n v="4"/>
    <s v="Hemato"/>
    <x v="3"/>
    <s v="lymphome"/>
    <n v="175"/>
    <n v="75"/>
    <n v="72"/>
    <s v="NC"/>
    <n v="24"/>
    <s v="renseigné"/>
    <s v="entre 18,5 et 25"/>
    <n v="1"/>
    <s v="entre 1 et 5"/>
    <s v="NC"/>
    <n v="-3"/>
    <n v="4"/>
    <s v="NC"/>
    <s v="gain"/>
    <s v="NC"/>
    <s v="NC"/>
    <s v="non renseigné"/>
    <s v="renseigné"/>
    <s v="non renseigné"/>
    <s v="NC"/>
    <s v="4_NSP"/>
    <s v="NC"/>
    <s v="NC"/>
    <s v="NON"/>
    <s v="NC"/>
    <s v="NC"/>
    <s v="NC"/>
    <n v="0"/>
    <n v="0"/>
    <s v="m6"/>
    <s v="NC"/>
    <s v="NC"/>
    <s v="NON"/>
    <s v="NC"/>
    <s v="NON"/>
    <s v="NON"/>
    <s v="NC"/>
    <s v="NON"/>
    <s v="NON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s v="IV"/>
    <x v="0"/>
    <d v="2018-06-06T00:00:00"/>
    <s v="STAPH E"/>
    <s v="NC"/>
    <m/>
    <m/>
    <s v="OUI"/>
    <m/>
    <m/>
    <m/>
    <m/>
    <m/>
    <s v="inf pac a staph epi"/>
    <s v="ap changement de PAC, reprise olimel"/>
    <s v="NON"/>
    <m/>
    <x v="3"/>
    <m/>
  </r>
  <r>
    <n v="73"/>
    <s v="A"/>
    <s v="201612"/>
    <s v="Décembre"/>
    <n v="2016"/>
    <s v="Ramorino"/>
    <s v="Jean"/>
    <n v="70"/>
    <s v="Homme"/>
    <d v="1946-11-08T00:00:00"/>
    <d v="2016-12-08T00:00:00"/>
    <d v="2016-12-15T00:00:00"/>
    <n v="7"/>
    <s v="Onco"/>
    <x v="6"/>
    <s v="ORL"/>
    <n v="173"/>
    <n v="68"/>
    <n v="64"/>
    <s v="NC"/>
    <n v="21"/>
    <s v="renseigné"/>
    <s v="entre 18,5 et 25"/>
    <n v="1"/>
    <s v="entre 1 et 5"/>
    <s v="NC"/>
    <n v="-4"/>
    <n v="6"/>
    <s v="NC"/>
    <s v="gain"/>
    <s v="NC"/>
    <s v="NC"/>
    <s v="non renseigné"/>
    <s v="renseigné"/>
    <s v="non renseigné"/>
    <s v="NC"/>
    <s v="2_DM"/>
    <s v="NC"/>
    <n v="87"/>
    <n v="0"/>
    <n v="0"/>
    <s v="NC"/>
    <d v="2016-12-14T00:00:00"/>
    <n v="0"/>
    <n v="0"/>
    <s v="m6"/>
    <s v="NC"/>
    <s v="NC"/>
    <s v="NC"/>
    <s v="NON"/>
    <s v="NON"/>
    <s v="NON"/>
    <s v="NC"/>
    <s v="OUI"/>
    <s v="NON"/>
    <s v="Parenteral"/>
    <s v="N7"/>
    <s v="NC"/>
    <s v="NC"/>
    <s v="NC"/>
    <s v="NC"/>
    <s v="NC"/>
    <s v="NC"/>
    <s v="NON"/>
    <s v="NC"/>
    <s v="NC"/>
    <d v="2016-06-18T00:00:00"/>
    <n v="0"/>
    <s v="NON"/>
    <s v="OUI"/>
    <s v="IV"/>
    <x v="0"/>
    <d v="2016-12-13T00:00:00"/>
    <s v="STAPH E"/>
    <s v="OLIMEL SANS VIT"/>
    <m/>
    <m/>
    <s v="OUI"/>
    <m/>
    <m/>
    <m/>
    <m/>
    <m/>
    <s v="inf PAc a staph epi_x000a_10  jrs apres sortie, voit Dr.Millin, pr pose GPE_x000a_Etait depuis 8mois ss NPE"/>
    <s v="sans vitamines"/>
    <s v="NON"/>
    <d v="2016-12-13T00:00:00"/>
    <x v="0"/>
    <d v="2018-01-15T00:00:00"/>
  </r>
  <r>
    <n v="35"/>
    <s v="B"/>
    <s v="201706"/>
    <s v="Juin"/>
    <n v="2017"/>
    <s v="Randriaaaaaaaa"/>
    <s v="Germain"/>
    <n v="79"/>
    <s v="Homme"/>
    <d v="1937-04-10T00:00:00"/>
    <d v="2017-06-09T00:00:00"/>
    <d v="2017-06-12T00:00:00"/>
    <n v="3"/>
    <s v="Hemato"/>
    <x v="3"/>
    <s v="SMD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8-06-12T00:00:00"/>
    <s v="NC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NON"/>
    <s v="SP"/>
    <x v="1"/>
    <s v="NC"/>
    <s v="NC"/>
    <s v="NC"/>
    <m/>
    <m/>
    <m/>
    <m/>
    <m/>
    <m/>
    <m/>
    <m/>
    <s v="NC"/>
    <s v="NC"/>
    <m/>
    <m/>
    <x v="1"/>
    <m/>
  </r>
  <r>
    <n v="120"/>
    <s v="D"/>
    <s v="201806"/>
    <s v="Juin"/>
    <n v="2018"/>
    <s v="Renaud"/>
    <s v="Marie agnes"/>
    <n v="63"/>
    <s v="Femme"/>
    <d v="1954-08-11T00:00:00"/>
    <d v="2018-06-08T00:00:00"/>
    <d v="2018-06-14T00:00:00"/>
    <n v="6"/>
    <s v="Onco"/>
    <x v="0"/>
    <s v="sein"/>
    <n v="159"/>
    <s v="NC"/>
    <n v="54"/>
    <s v="NC"/>
    <n v="21"/>
    <s v="renseigné"/>
    <s v="entre 18,5 et 25"/>
    <n v="1"/>
    <s v="entre 1 et 5"/>
    <s v="NC"/>
    <s v="NC"/>
    <s v="NC"/>
    <s v="NC"/>
    <s v="NC"/>
    <s v="NC"/>
    <s v="NC"/>
    <s v="non renseigné"/>
    <s v="non renseigné"/>
    <s v="renseigné"/>
    <n v="23"/>
    <s v="2_DM"/>
    <s v="NC"/>
    <n v="7"/>
    <s v="NC"/>
    <s v="NC"/>
    <d v="2018-09-14T00:00:00"/>
    <d v="2018-09-14T00:00:00"/>
    <n v="1"/>
    <n v="2"/>
    <s v="NC"/>
    <s v="NC"/>
    <s v="NC"/>
    <s v="DME44.1"/>
    <s v="NON"/>
    <s v="OUI"/>
    <s v="OUI"/>
    <s v="OUI"/>
    <s v="NC"/>
    <s v="OUI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'a pu etre revu pr rÃ© eval ingesta car RAD.. non revue en HDJ"/>
    <s v="NC"/>
    <m/>
    <m/>
    <x v="1"/>
    <m/>
  </r>
  <r>
    <n v="57"/>
    <s v="A"/>
    <s v="201612"/>
    <s v="Décembre"/>
    <n v="2016"/>
    <s v="Reyes durand"/>
    <s v="Noemi"/>
    <n v="75"/>
    <s v="Femme"/>
    <d v="1941-04-13T00:00:00"/>
    <d v="2016-11-27T00:00:00"/>
    <d v="2016-12-31T00:00:00"/>
    <n v="34"/>
    <s v="Onco"/>
    <x v="1"/>
    <s v="colon"/>
    <n v="151"/>
    <n v="43"/>
    <n v="42"/>
    <n v="44"/>
    <n v="18"/>
    <s v="renseigné"/>
    <s v="&lt;18,5"/>
    <n v="4"/>
    <s v="entre 1 et 5"/>
    <n v="2"/>
    <n v="-1"/>
    <n v="2"/>
    <s v="perte"/>
    <s v="gain"/>
    <n v="-5"/>
    <n v="5"/>
    <s v="renseigné"/>
    <s v="renseigné"/>
    <s v="non renseigné"/>
    <s v="NC"/>
    <s v="2_DM"/>
    <s v="NC"/>
    <n v="0"/>
    <s v="NON"/>
    <n v="0"/>
    <s v="NC"/>
    <d v="2016-12-17T00:00:00"/>
    <n v="0"/>
    <n v="0"/>
    <s v="m1"/>
    <s v="NC"/>
    <s v="NC"/>
    <s v="NC"/>
    <s v="OUI"/>
    <s v="NON"/>
    <s v="NON"/>
    <s v="NC"/>
    <s v="NC"/>
    <s v="NON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s v="IV"/>
    <x v="0"/>
    <d v="2016-12-06T00:00:00"/>
    <s v="staph epi"/>
    <s v="PARENTERALE"/>
    <m/>
    <m/>
    <s v="OUI"/>
    <m/>
    <m/>
    <m/>
    <m/>
    <m/>
    <s v="inf pas a staph epi. mise en place vanco puis reprise olimel"/>
    <s v="pas de vit, arret  5jrs avant sa mort.olimel 3jrs, puis relai perikabiven 11jrs, puis de nouveau olimel 6jrs, arret "/>
    <s v="NON"/>
    <d v="2016-12-06T00:00:00"/>
    <x v="0"/>
    <d v="2016-12-31T00:00:00"/>
  </r>
  <r>
    <n v="149"/>
    <s v="C"/>
    <s v="201712"/>
    <s v="Décembre"/>
    <n v="2017"/>
    <s v="Riviere"/>
    <s v="lucette"/>
    <n v="74"/>
    <s v="Femme"/>
    <d v="1943-01-24T00:00:00"/>
    <d v="2017-12-07T00:00:00"/>
    <d v="2017-12-09T00:00:00"/>
    <n v="2"/>
    <s v="Onco"/>
    <x v="0"/>
    <s v="sein"/>
    <n v="160"/>
    <n v="84"/>
    <n v="76"/>
    <s v="NC"/>
    <n v="30"/>
    <s v="renseigné"/>
    <s v="supérieur à 30"/>
    <n v="1"/>
    <s v="entre 1 et 5"/>
    <s v="NC"/>
    <n v="-8"/>
    <n v="10"/>
    <s v="NC"/>
    <s v="gain"/>
    <s v="NC"/>
    <s v="NC"/>
    <s v="non renseigné"/>
    <s v="renseigné"/>
    <s v="non renseigné"/>
    <s v="NC"/>
    <s v="4_NSP"/>
    <s v="NC"/>
    <s v="NC"/>
    <s v="NC"/>
    <s v="NC"/>
    <d v="2018-10-04T00:00:00"/>
    <d v="2018-10-04T00:00:00"/>
    <n v="0"/>
    <n v="0"/>
    <s v="m3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SP"/>
    <m/>
    <m/>
    <x v="1"/>
    <m/>
  </r>
  <r>
    <n v="139"/>
    <s v="C"/>
    <s v="201712"/>
    <s v="Décembre"/>
    <n v="2017"/>
    <s v="Rocard"/>
    <s v="Maryse"/>
    <n v="72"/>
    <s v="Femme"/>
    <d v="1945-08-05T00:00:00"/>
    <d v="2017-11-15T00:00:00"/>
    <d v="2017-12-13T00:00:00"/>
    <n v="28"/>
    <s v="Onco"/>
    <x v="0"/>
    <s v="sein"/>
    <n v="167"/>
    <n v="63"/>
    <n v="58"/>
    <n v="55"/>
    <n v="21"/>
    <s v="renseigné"/>
    <s v="entre 18,5 et 25"/>
    <n v="3"/>
    <s v="entre 1 et 5"/>
    <n v="-3"/>
    <n v="-5"/>
    <n v="8"/>
    <s v="gain"/>
    <s v="gain"/>
    <n v="5"/>
    <n v="-5"/>
    <s v="renseigné"/>
    <s v="renseigné"/>
    <s v="renseigné"/>
    <n v="32"/>
    <s v="2_DM"/>
    <s v="NC"/>
    <n v="81"/>
    <s v="NC"/>
    <s v="NC"/>
    <d v="2018-02-19T00:00:00"/>
    <s v="NC"/>
    <n v="2"/>
    <n v="0"/>
    <s v="m3"/>
    <s v="NON"/>
    <s v="NC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NON proposÃ©e"/>
    <m/>
    <m/>
    <x v="1"/>
    <m/>
  </r>
  <r>
    <n v="150"/>
    <s v="A"/>
    <s v="201612"/>
    <s v="Décembre"/>
    <n v="2016"/>
    <s v="roger"/>
    <s v="andré"/>
    <n v="77"/>
    <s v="Homme"/>
    <d v="1939-03-20T00:00:00"/>
    <d v="2016-11-29T00:00:00"/>
    <d v="2016-12-12T00:00:00"/>
    <n v="13"/>
    <s v="Onco"/>
    <x v="1"/>
    <s v="pancreas"/>
    <n v="157"/>
    <n v="47"/>
    <n v="49"/>
    <n v="50"/>
    <n v="20"/>
    <s v="renseigné"/>
    <s v="entre 18,5 et 25"/>
    <n v="3"/>
    <s v="entre 1 et 5"/>
    <n v="1"/>
    <n v="2"/>
    <n v="-4"/>
    <s v="perte"/>
    <s v="perte"/>
    <n v="-2"/>
    <n v="2"/>
    <s v="renseigné"/>
    <s v="renseigné"/>
    <s v="non renseigné"/>
    <s v="NC"/>
    <s v="4_NSP"/>
    <s v="NC"/>
    <s v="NC"/>
    <s v="NC"/>
    <s v="NC"/>
    <s v="NC"/>
    <s v="NC"/>
    <n v="0"/>
    <n v="0"/>
    <s v="NC"/>
    <s v="NON"/>
    <s v="NC"/>
    <s v="NC"/>
    <s v="OUI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x v="0"/>
    <d v="2016-12-16T00:00:00"/>
    <s v="staph epi"/>
    <s v="PAS DE NUTRITION"/>
    <m/>
    <m/>
    <s v="OUI"/>
    <m/>
    <m/>
    <m/>
    <m/>
    <m/>
    <s v="NC"/>
    <s v="NC"/>
    <s v="NON"/>
    <m/>
    <x v="2"/>
    <m/>
  </r>
  <r>
    <n v="140"/>
    <s v="C"/>
    <s v="201712"/>
    <s v="Décembre"/>
    <n v="2017"/>
    <s v="Roman"/>
    <s v="danielle"/>
    <n v="67"/>
    <s v="Femme"/>
    <d v="1950-01-15T00:00:00"/>
    <d v="2017-11-22T00:00:00"/>
    <d v="2017-12-11T00:00:00"/>
    <n v="19"/>
    <s v="Onco"/>
    <x v="6"/>
    <s v="ORL"/>
    <n v="153"/>
    <n v="56"/>
    <n v="53"/>
    <n v="55"/>
    <n v="23"/>
    <s v="non renseigné"/>
    <s v="NC"/>
    <n v="2"/>
    <s v="entre 1 et 5"/>
    <n v="2"/>
    <n v="-3"/>
    <n v="5"/>
    <s v="perte"/>
    <s v="gain"/>
    <n v="-4"/>
    <n v="4"/>
    <s v="renseigné"/>
    <s v="renseigné"/>
    <s v="renseigné"/>
    <n v="24"/>
    <s v="2_DM"/>
    <s v="NC"/>
    <n v="105"/>
    <s v="NC"/>
    <s v="NC"/>
    <s v="NC"/>
    <s v="NC"/>
    <n v="3"/>
    <n v="0"/>
    <s v="m1"/>
    <s v="NON"/>
    <s v="NC"/>
    <s v="NC"/>
    <s v="NC"/>
    <s v="NON"/>
    <s v="OUI"/>
    <s v="OUI"/>
    <s v="OUI"/>
    <s v="NON"/>
    <s v="Parenteral"/>
    <s v="N7"/>
    <s v="OUI"/>
    <s v="NC"/>
    <s v="NC"/>
    <s v="NON"/>
    <s v="NON"/>
    <s v="NC"/>
    <s v="NON"/>
    <s v="NC"/>
    <s v="on"/>
    <s v="NC"/>
    <s v="NC"/>
    <s v="NON"/>
    <s v="OUI"/>
    <s v="IV"/>
    <x v="0"/>
    <d v="2017-11-22T00:00:00"/>
    <s v="staph epi"/>
    <s v="NP CAR PRB GPE/ RADIO CHIMIO"/>
    <m/>
    <m/>
    <s v="OUI"/>
    <m/>
    <m/>
    <m/>
    <m/>
    <m/>
    <s v="NC"/>
    <s v="A eu un prob avec sa GPe, dc obligÃ©e d e passer en parenterale le teps de fiare le pt sur sa GPE_x000a_periK durant TTT ,PAC"/>
    <s v="NON"/>
    <m/>
    <x v="3"/>
    <m/>
  </r>
  <r>
    <n v="141"/>
    <s v="C"/>
    <s v="201712"/>
    <s v="Décembre"/>
    <n v="2017"/>
    <s v="Rouge "/>
    <s v="christiane"/>
    <n v="61"/>
    <s v="Femme"/>
    <d v="1956-05-10T00:00:00"/>
    <d v="2017-11-30T00:00:00"/>
    <d v="2017-12-08T00:00:00"/>
    <n v="8"/>
    <s v="Onco"/>
    <x v="0"/>
    <s v="ovaire"/>
    <n v="158"/>
    <n v="88"/>
    <n v="83"/>
    <n v="69"/>
    <n v="33"/>
    <s v="renseigné"/>
    <s v="supérieur à 30"/>
    <n v="3"/>
    <s v="entre 1 et 5"/>
    <n v="-14"/>
    <n v="-5"/>
    <n v="6"/>
    <s v="gain"/>
    <s v="gain"/>
    <n v="17"/>
    <n v="-17"/>
    <s v="renseigné"/>
    <s v="renseigné"/>
    <s v="renseigné"/>
    <n v="27"/>
    <s v="2_DM"/>
    <s v="NC"/>
    <s v="NC"/>
    <s v="OUI"/>
    <n v="0.56000000000000005"/>
    <d v="2018-09-27T00:00:00"/>
    <s v="NC"/>
    <n v="2"/>
    <n v="2"/>
    <s v="m1"/>
    <s v="OUI"/>
    <s v="OUI"/>
    <s v="DME44.1"/>
    <s v="NON"/>
    <s v="OUI"/>
    <s v="OUI"/>
    <s v="OUI"/>
    <s v="NON"/>
    <s v="OUI"/>
    <s v="SNA"/>
    <s v="NC"/>
    <s v="NC"/>
    <s v="NC"/>
    <s v="OUI"/>
    <s v="OUI"/>
    <s v="OUI"/>
    <s v="OUI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Perte majeure de pds durant hospit_x000a_obese denutrie"/>
    <s v="NC"/>
    <m/>
    <m/>
    <x v="1"/>
    <m/>
  </r>
  <r>
    <n v="151"/>
    <s v="B"/>
    <s v="201706"/>
    <s v="Juin"/>
    <n v="2017"/>
    <s v="sanchez"/>
    <s v="marie"/>
    <n v="74"/>
    <s v="Femme"/>
    <d v="1943-05-21T00:00:00"/>
    <d v="2017-05-04T00:00:00"/>
    <d v="2017-06-28T00:00:00"/>
    <n v="55"/>
    <s v="Onco"/>
    <x v="0"/>
    <s v="sein"/>
    <n v="160"/>
    <s v="NC"/>
    <n v="49"/>
    <n v="47"/>
    <n v="19"/>
    <s v="renseigné"/>
    <s v="entre 18,5 et 25"/>
    <n v="8"/>
    <s v="entre 5 et 10"/>
    <n v="-2"/>
    <s v="NC"/>
    <s v="NC"/>
    <s v="gain"/>
    <s v="NC"/>
    <n v="4"/>
    <n v="-4"/>
    <s v="renseigné"/>
    <s v="non renseigné"/>
    <s v="renseigné"/>
    <n v="26"/>
    <s v="3_DS"/>
    <s v="NC"/>
    <s v="NC"/>
    <s v="NC"/>
    <s v="NC"/>
    <d v="2018-10-10T00:00:00"/>
    <d v="2017-06-14T00:00:00"/>
    <n v="2"/>
    <n v="2"/>
    <s v="NC"/>
    <s v="NON"/>
    <s v="NC"/>
    <s v="DSE43"/>
    <s v="NON"/>
    <s v="OUI"/>
    <s v="OUI"/>
    <s v="NC"/>
    <s v="NON"/>
    <s v="OUI"/>
    <s v="Parenteral"/>
    <s v="N7"/>
    <s v="NC"/>
    <s v="NON"/>
    <s v="NON"/>
    <s v="NC"/>
    <s v="NC"/>
    <s v="NC"/>
    <s v="NON"/>
    <s v="NC"/>
    <s v="on"/>
    <s v="NC"/>
    <s v="NC"/>
    <s v="NON"/>
    <s v="OUI"/>
    <s v="IV"/>
    <x v="0"/>
    <d v="2017-06-09T00:00:00"/>
    <s v="STAPH E"/>
    <s v="OLIMEL"/>
    <m/>
    <m/>
    <s v="OUI"/>
    <m/>
    <m/>
    <m/>
    <m/>
    <m/>
    <s v="Gros probleme de prise de pds durant hospit, avec poids montÃ© a 64Kg,  car olimel+ hydrat diurne"/>
    <s v="olipmel pdt 37 jrs , puis relai perikabiven/ inf PAC_x000a_1 cslt diet preconisant arret NPE"/>
    <s v="NON"/>
    <m/>
    <x v="3"/>
    <m/>
  </r>
  <r>
    <n v="19"/>
    <s v="B"/>
    <s v="201706"/>
    <s v="Juin"/>
    <n v="2017"/>
    <s v="Sanna"/>
    <s v="Philippe"/>
    <n v="61"/>
    <s v="Homme"/>
    <d v="1954-09-19T00:00:00"/>
    <d v="2017-05-31T00:00:00"/>
    <d v="2017-06-22T00:00:00"/>
    <n v="22"/>
    <s v="Onco"/>
    <x v="6"/>
    <s v="ORL"/>
    <n v="180"/>
    <n v="70"/>
    <n v="70"/>
    <n v="72"/>
    <n v="22"/>
    <s v="renseigné"/>
    <s v="entre 18,5 et 25"/>
    <n v="5"/>
    <s v="entre 5 et 10"/>
    <n v="2"/>
    <n v="0"/>
    <n v="0"/>
    <s v="perte"/>
    <s v="perte"/>
    <n v="-3"/>
    <n v="3"/>
    <s v="renseigné"/>
    <s v="renseigné"/>
    <s v="non renseigné"/>
    <s v="NC"/>
    <s v="4_NSP"/>
    <s v="NC"/>
    <n v="21"/>
    <n v="0"/>
    <s v="0.75"/>
    <d v="2017-08-13T00:00:00"/>
    <d v="2017-07-10T00:00:00"/>
    <n v="0"/>
    <n v="0"/>
    <s v="NC"/>
    <s v="NC"/>
    <s v="NC"/>
    <s v="NC"/>
    <s v="NON"/>
    <s v="NON"/>
    <s v="NON"/>
    <s v="NC"/>
    <s v="NC"/>
    <s v="NON"/>
    <s v="enterale"/>
    <s v="GPE"/>
    <s v="NC"/>
    <s v="NON"/>
    <s v="NC"/>
    <s v="NC"/>
    <s v="NC"/>
    <s v="NC"/>
    <s v="NON"/>
    <s v="NC"/>
    <s v="NC"/>
    <s v="NC"/>
    <s v="NC"/>
    <s v="NON"/>
    <s v="OUI"/>
    <s v="IV"/>
    <x v="0"/>
    <d v="2017-06-10T00:00:00"/>
    <s v="STAPH E"/>
    <s v="PAS DE NUTRITION"/>
    <m/>
    <m/>
    <s v="OUI"/>
    <m/>
    <m/>
    <m/>
    <m/>
    <m/>
    <s v="GPE posÃ©e en avril 2017, ap cslt med nutritionniste_x000a_jaais vu diet durant hospit_x000a_durant hospit: inf PAC_x000a_74kg en mars 2017"/>
    <s v="pas adapt car pt avit il ce protocole a domicile avec prestataire"/>
    <s v="NON"/>
    <m/>
    <x v="3"/>
    <m/>
  </r>
  <r>
    <n v="58"/>
    <s v="A"/>
    <s v="201612"/>
    <s v="Décembre"/>
    <n v="2016"/>
    <s v="Santiago"/>
    <s v="Louise"/>
    <n v="77"/>
    <s v="Femme"/>
    <d v="1932-02-12T00:00:00"/>
    <d v="2016-11-25T00:00:00"/>
    <d v="2016-12-08T00:00:00"/>
    <n v="13"/>
    <s v="Hemato"/>
    <x v="3"/>
    <s v="lymphome"/>
    <n v="160"/>
    <n v="59"/>
    <n v="52"/>
    <s v="NC"/>
    <n v="20"/>
    <s v="renseigné"/>
    <s v="entre 18,5 et 25"/>
    <n v="1"/>
    <s v="entre 1 et 5"/>
    <s v="NC"/>
    <n v="-7"/>
    <n v="12"/>
    <s v="NC"/>
    <s v="gain"/>
    <s v="NC"/>
    <s v="NC"/>
    <s v="non renseigné"/>
    <s v="renseigné"/>
    <s v="renseigné"/>
    <n v="26"/>
    <s v="3_DS"/>
    <s v="NC"/>
    <n v="284"/>
    <s v="NON"/>
    <n v="0"/>
    <d v="2018-09-12T00:00:00"/>
    <s v="NC"/>
    <n v="0"/>
    <n v="0"/>
    <s v="m3"/>
    <s v="NC"/>
    <s v="NC"/>
    <s v="NC"/>
    <s v="NON"/>
    <s v="NON"/>
    <s v="NON"/>
    <s v="NC"/>
    <s v="NC"/>
    <s v="NON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s v="IV"/>
    <x v="0"/>
    <d v="2016-12-01T00:00:00"/>
    <s v="STAPH AUREUS"/>
    <s v="OLIMEL AV VIT"/>
    <m/>
    <m/>
    <m/>
    <m/>
    <s v="OUI"/>
    <m/>
    <m/>
    <m/>
    <s v="NC"/>
    <s v="inf pac, a stpah , relai periK, , ablation PAC_x000a_PeriK, stop 48h avant depart"/>
    <s v="NON"/>
    <m/>
    <x v="3"/>
    <m/>
  </r>
  <r>
    <n v="60"/>
    <s v="A"/>
    <s v="201612"/>
    <s v="Décembre"/>
    <n v="2016"/>
    <s v="Savenkoff"/>
    <s v="Concetta"/>
    <n v="85"/>
    <s v="Femme"/>
    <d v="1931-11-06T00:00:00"/>
    <d v="2016-12-01T00:00:00"/>
    <d v="2016-12-12T00:00:00"/>
    <n v="11"/>
    <s v="Onco"/>
    <x v="0"/>
    <s v="ovaire"/>
    <s v="NC"/>
    <s v="NC"/>
    <n v="56"/>
    <n v="55"/>
    <s v="NC"/>
    <s v="renseigné"/>
    <s v="supérieur à 30"/>
    <n v="2"/>
    <s v="entre 1 et 5"/>
    <n v="-1"/>
    <s v="NC"/>
    <s v="NC"/>
    <s v="gain"/>
    <s v="NC"/>
    <n v="2"/>
    <n v="-2"/>
    <s v="renseigné"/>
    <s v="non renseigné"/>
    <s v="renseigné"/>
    <n v="26"/>
    <s v="3_DS"/>
    <s v="NC"/>
    <n v="0"/>
    <s v="NON"/>
    <n v="0"/>
    <d v="2017-03-02T00:00:00"/>
    <d v="2016-05-12T00:00:00"/>
    <n v="0"/>
    <n v="2"/>
    <s v="NC"/>
    <s v="NC"/>
    <s v="NC"/>
    <s v="NC"/>
    <s v="OUI"/>
    <s v="NON"/>
    <s v="NON"/>
    <s v="NC"/>
    <s v="NC"/>
    <s v="OUI"/>
    <s v="SNA"/>
    <s v="NC"/>
    <s v="NC"/>
    <s v="NC"/>
    <s v="NON"/>
    <s v="NON"/>
    <s v="NON"/>
    <s v="NON"/>
    <s v="NON"/>
    <s v="NC"/>
    <s v="NC"/>
    <s v="NC"/>
    <n v="0"/>
    <s v="NON"/>
    <s v="OUI"/>
    <s v="IV"/>
    <x v="1"/>
    <s v="NC"/>
    <s v="NC"/>
    <s v="NC"/>
    <m/>
    <m/>
    <m/>
    <m/>
    <m/>
    <m/>
    <m/>
    <m/>
    <s v="NC"/>
    <s v="NC"/>
    <m/>
    <m/>
    <x v="1"/>
    <m/>
  </r>
  <r>
    <n v="33"/>
    <s v="B"/>
    <s v="201706"/>
    <s v="Juin"/>
    <n v="2017"/>
    <s v="Scarangella"/>
    <s v="Marie"/>
    <n v="47"/>
    <s v="Femme"/>
    <d v="1968-06-21T00:00:00"/>
    <d v="2018-06-08T00:00:00"/>
    <d v="2018-06-12T00:00:00"/>
    <n v="4"/>
    <s v="Onco"/>
    <x v="10"/>
    <s v="melanome"/>
    <n v="165"/>
    <s v="NC"/>
    <n v="65"/>
    <s v="NC"/>
    <n v="24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1_OK"/>
    <s v="NC"/>
    <n v="0"/>
    <n v="0"/>
    <n v="0"/>
    <d v="2017-08-07T00:00:00"/>
    <d v="2017-08-0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MELANOME"/>
    <m/>
    <m/>
    <m/>
    <m/>
    <m/>
    <m/>
    <m/>
    <m/>
    <s v="entrÃ©e pr bilan de cephalÃ©es post innumotherapie"/>
    <s v="NC"/>
    <m/>
    <m/>
    <x v="1"/>
    <m/>
  </r>
  <r>
    <n v="61"/>
    <s v="A"/>
    <s v="201612"/>
    <s v="Décembre"/>
    <n v="2016"/>
    <s v="Schiano "/>
    <s v="Michel"/>
    <n v="83"/>
    <s v="Homme"/>
    <d v="1933-09-23T00:00:00"/>
    <d v="2016-12-02T00:00:00"/>
    <d v="2016-12-09T00:00:00"/>
    <n v="7"/>
    <s v="Onco"/>
    <x v="6"/>
    <s v="ORL"/>
    <n v="169"/>
    <s v="NC"/>
    <n v="63"/>
    <s v="NC"/>
    <n v="22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n v="24"/>
    <s v="3_DS"/>
    <s v="NC"/>
    <n v="0"/>
    <s v="NON"/>
    <n v="0"/>
    <d v="2017-01-31T00:00:00"/>
    <d v="2016-12-14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NON"/>
    <s v="OUI"/>
    <s v="IV"/>
    <x v="1"/>
    <s v="NC"/>
    <s v="NC"/>
    <s v="NC"/>
    <m/>
    <m/>
    <m/>
    <m/>
    <m/>
    <m/>
    <m/>
    <m/>
    <s v="etait sous parenterale a la maison, stop lors hospit"/>
    <s v="NC"/>
    <m/>
    <m/>
    <x v="1"/>
    <m/>
  </r>
  <r>
    <n v="62"/>
    <s v="A"/>
    <s v="201612"/>
    <s v="Décembre"/>
    <n v="2016"/>
    <s v="Seigneur"/>
    <s v="Monique"/>
    <n v="83"/>
    <s v="Femme"/>
    <d v="1933-02-09T00:00:00"/>
    <d v="2016-11-04T00:00:00"/>
    <d v="2016-12-14T00:00:00"/>
    <n v="40"/>
    <s v="Onco"/>
    <x v="1"/>
    <s v="pancreas"/>
    <n v="165"/>
    <s v="NC"/>
    <n v="62"/>
    <n v="66"/>
    <n v="23"/>
    <s v="renseigné"/>
    <s v="entre 18,5 et 25"/>
    <n v="2"/>
    <s v="entre 1 et 5"/>
    <n v="4"/>
    <s v="NC"/>
    <s v="NC"/>
    <s v="perte"/>
    <s v="NC"/>
    <n v="-6"/>
    <n v="6"/>
    <s v="renseigné"/>
    <s v="non renseigné"/>
    <s v="non renseigné"/>
    <s v="NC"/>
    <s v="1_OK"/>
    <s v="NC"/>
    <n v="108"/>
    <s v="NON"/>
    <n v="0"/>
    <d v="2016-12-14T00:00:00"/>
    <d v="2016-12-01T00:00:00"/>
    <n v="0"/>
    <n v="0"/>
    <s v="NC"/>
    <s v="NC"/>
    <s v="NC"/>
    <s v="NC"/>
    <s v="OUI"/>
    <s v="OUI"/>
    <s v="OUI"/>
    <s v="NC"/>
    <s v="NC"/>
    <s v="NON"/>
    <s v="Parenteral"/>
    <s v="N7"/>
    <s v="NC"/>
    <s v="NC"/>
    <s v="NON"/>
    <s v="NON"/>
    <s v="NON"/>
    <s v="NON"/>
    <s v="NON"/>
    <s v="NC"/>
    <s v="NC"/>
    <s v="NC"/>
    <n v="0"/>
    <s v="NON"/>
    <s v="OUI"/>
    <s v="IV"/>
    <x v="0"/>
    <d v="2016-11-17T00:00:00"/>
    <s v="PYO"/>
    <s v="OLIMEL SANS VIT"/>
    <s v="OUI"/>
    <m/>
    <m/>
    <m/>
    <m/>
    <m/>
    <m/>
    <m/>
    <s v="NC"/>
    <s v="N7 sans vit , ni adaptation des doses pdt 3 jrs, en plus hyperhydratation"/>
    <s v="NON"/>
    <d v="2016-11-17T00:00:00"/>
    <x v="0"/>
    <d v="2016-12-16T00:00:00"/>
  </r>
  <r>
    <n v="20"/>
    <s v="B"/>
    <s v="201706"/>
    <s v="Juin"/>
    <n v="2017"/>
    <s v="Seitier"/>
    <s v="Monique"/>
    <n v="81"/>
    <s v="Femme"/>
    <d v="1935-02-07T00:00:00"/>
    <d v="2017-05-29T00:00:00"/>
    <d v="2017-06-07T00:00:00"/>
    <n v="9"/>
    <s v="Onco"/>
    <x v="0"/>
    <s v="sein"/>
    <n v="170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25"/>
    <s v="3_DS"/>
    <s v="NC"/>
    <n v="0"/>
    <n v="0"/>
    <n v="0"/>
    <d v="2017-08-03T00:00:00"/>
    <d v="2017-05-15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  <m/>
    <m/>
    <m/>
    <m/>
    <m/>
    <m/>
    <m/>
    <m/>
    <s v="jamais de pds de tte sa PEC ni diet_x000a_albu faites le dernier jour de son hospit avant tf en USP"/>
    <s v="NC"/>
    <m/>
    <m/>
    <x v="1"/>
    <m/>
  </r>
  <r>
    <n v="63"/>
    <s v="A"/>
    <s v="201612"/>
    <s v="Décembre"/>
    <n v="2016"/>
    <s v="Sieli"/>
    <s v="Patrick"/>
    <n v="63"/>
    <s v="Homme"/>
    <d v="1952-11-10T00:00:00"/>
    <d v="2016-12-03T00:00:00"/>
    <d v="2016-12-12T00:00:00"/>
    <n v="9"/>
    <s v="Onco"/>
    <x v="6"/>
    <s v="ORL"/>
    <n v="170"/>
    <n v="63"/>
    <n v="63"/>
    <s v="NC"/>
    <n v="22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s v="NC"/>
    <s v="4_NSP"/>
    <s v="NC"/>
    <n v="260"/>
    <s v="NON"/>
    <n v="0"/>
    <d v="2017-11-08T00:00:00"/>
    <d v="2017-11-02T00:00:00"/>
    <n v="0"/>
    <n v="0"/>
    <s v="NC"/>
    <s v="NC"/>
    <s v="NC"/>
    <s v="NC"/>
    <s v="OUI"/>
    <s v="NON"/>
    <s v="NON"/>
    <s v="NON"/>
    <s v="NC"/>
    <s v="NON"/>
    <s v="enterale"/>
    <s v="GPE"/>
    <s v="NC"/>
    <s v="NC"/>
    <s v="NON"/>
    <s v="NON"/>
    <s v="NON"/>
    <s v="NON"/>
    <s v="NON"/>
    <s v="NC"/>
    <s v="NC"/>
    <d v="2016-11-01T00:00:00"/>
    <n v="0"/>
    <s v="NON"/>
    <s v="OUI"/>
    <s v="IV"/>
    <x v="0"/>
    <d v="2016-11-30T00:00:00"/>
    <s v="PYO"/>
    <s v="GPE"/>
    <s v="OUI"/>
    <m/>
    <m/>
    <m/>
    <m/>
    <m/>
    <m/>
    <m/>
    <s v="NC"/>
    <s v="evenement inf pac a pyo_x000a_2 poches"/>
    <s v="NON"/>
    <d v="2017-11-06T00:00:00"/>
    <x v="0"/>
    <d v="2017-11-08T00:00:00"/>
  </r>
  <r>
    <n v="21"/>
    <s v="B"/>
    <s v="201706"/>
    <s v="Juin"/>
    <n v="2017"/>
    <s v="Simoes"/>
    <s v="Richard"/>
    <n v="56"/>
    <s v="Homme"/>
    <d v="1959-12-06T00:00:00"/>
    <d v="2017-06-02T00:00:00"/>
    <d v="2017-06-11T00:00:00"/>
    <n v="9"/>
    <s v="Onco"/>
    <x v="6"/>
    <s v="ORL"/>
    <n v="182"/>
    <n v="69"/>
    <n v="61"/>
    <n v="66"/>
    <n v="18"/>
    <s v="non renseigné"/>
    <s v="NC"/>
    <n v="2"/>
    <s v="entre 1 et 5"/>
    <n v="5"/>
    <n v="-8"/>
    <n v="12"/>
    <s v="perte"/>
    <s v="gain"/>
    <n v="-8"/>
    <n v="8"/>
    <s v="renseigné"/>
    <s v="renseigné"/>
    <s v="non renseigné"/>
    <s v="NC"/>
    <s v="2_DM"/>
    <s v="NC"/>
    <n v="0"/>
    <n v="0"/>
    <n v="0"/>
    <d v="2017-06-11T00:00:00"/>
    <d v="2017-05-08T00:00:00"/>
    <n v="0"/>
    <n v="2"/>
    <s v="NC"/>
    <s v="NC"/>
    <s v="NC"/>
    <s v="NC"/>
    <s v="OUI"/>
    <s v="NON"/>
    <s v="NON"/>
    <s v="NC"/>
    <s v="OUI"/>
    <s v="OUI"/>
    <s v="Parenteral"/>
    <s v="N7"/>
    <s v="NC"/>
    <s v="NON"/>
    <s v="NC"/>
    <s v="NC"/>
    <s v="NC"/>
    <s v="NC"/>
    <s v="OUI"/>
    <s v="NC"/>
    <s v="on"/>
    <s v="NC"/>
    <s v="NC"/>
    <s v="NON"/>
    <s v="OUI"/>
    <s v="IV"/>
    <x v="1"/>
    <s v="NC"/>
    <s v="NC"/>
    <s v="NC"/>
    <m/>
    <m/>
    <m/>
    <m/>
    <m/>
    <m/>
    <m/>
    <m/>
    <s v="a benef a l'entrÃ©e de la maladie d'une gastroscopie ss AG, pt aurait il fallut poser GPE_x000a_69 en fev 2017_x000a_jamais albu "/>
    <s v="olimel pdt 2jrs sans vit puis rajout vitamines_x000a_Total ( jrs olimel"/>
    <m/>
    <m/>
    <x v="1"/>
    <m/>
  </r>
  <r>
    <n v="22"/>
    <s v="B"/>
    <s v="201706"/>
    <s v="Juin"/>
    <n v="2017"/>
    <s v="Squillaci"/>
    <s v="Jeanine"/>
    <n v="65"/>
    <s v="Femme"/>
    <d v="1950-07-11T00:00:00"/>
    <d v="2017-06-01T00:00:00"/>
    <d v="2017-06-12T00:00:00"/>
    <n v="11"/>
    <s v="Onco"/>
    <x v="1"/>
    <s v="colon"/>
    <n v="160"/>
    <n v="82"/>
    <n v="80"/>
    <n v="85"/>
    <n v="31"/>
    <s v="non renseigné"/>
    <s v="NC"/>
    <n v="3"/>
    <s v="entre 1 et 5"/>
    <n v="5"/>
    <n v="-2"/>
    <n v="2"/>
    <s v="perte"/>
    <s v="gain"/>
    <n v="-6"/>
    <n v="6"/>
    <s v="renseigné"/>
    <s v="renseigné"/>
    <s v="non renseigné"/>
    <s v="NC"/>
    <s v="2_DM"/>
    <s v="NC"/>
    <n v="0"/>
    <n v="0"/>
    <n v="0"/>
    <d v="2018-08-10T00:00:00"/>
    <d v="2018-08-10T00:00:00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Verra la diet en SSR : DM_x000a_82kg en avril 2017_x000a_pds: 72/80/85/70"/>
    <s v="NC"/>
    <m/>
    <m/>
    <x v="1"/>
    <m/>
  </r>
  <r>
    <n v="142"/>
    <s v="C"/>
    <s v="201712"/>
    <s v="Décembre"/>
    <n v="2017"/>
    <s v="Tamburi"/>
    <s v="Annie"/>
    <n v="60"/>
    <s v="Femme"/>
    <d v="1957-03-08T00:00:00"/>
    <d v="2017-11-02T00:00:00"/>
    <d v="2017-12-05T00:00:00"/>
    <n v="33"/>
    <s v="Onco"/>
    <x v="6"/>
    <s v="ORL"/>
    <n v="154"/>
    <n v="50"/>
    <n v="38"/>
    <n v="38"/>
    <n v="16"/>
    <s v="renseigné"/>
    <s v="&lt;18,5"/>
    <n v="4"/>
    <s v="entre 1 et 5"/>
    <n v="0"/>
    <n v="-12"/>
    <n v="24"/>
    <s v="perte"/>
    <s v="gain"/>
    <n v="0"/>
    <n v="0"/>
    <s v="renseigné"/>
    <s v="renseigné"/>
    <s v="renseigné"/>
    <n v="23"/>
    <s v="3_DS"/>
    <s v="NC"/>
    <s v="NC"/>
    <s v="OUI"/>
    <n v="0.74"/>
    <d v="2017-12-11T00:00:00"/>
    <d v="2017-11-28T00:00:00"/>
    <n v="3"/>
    <n v="2"/>
    <s v="m7"/>
    <s v="OUI"/>
    <s v="OUI"/>
    <s v="DSE43"/>
    <s v="OUI"/>
    <s v="OUI"/>
    <s v="OUI"/>
    <s v="OUI"/>
    <s v="OUI"/>
    <s v="OUI"/>
    <s v="enterale"/>
    <s v="NC"/>
    <s v="NC"/>
    <s v="OUI"/>
    <s v="NC"/>
    <s v="OUI"/>
    <s v="OUI"/>
    <s v="OUI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recidive cancer 2 mois apres ablation GPE_x000a_A vu aussi Dr.Millin"/>
    <m/>
    <m/>
    <x v="1"/>
    <m/>
  </r>
  <r>
    <n v="74"/>
    <s v="A"/>
    <s v="201612"/>
    <s v="Décembre"/>
    <n v="2016"/>
    <s v="Toninelli"/>
    <s v="Vincente"/>
    <n v="86"/>
    <s v="Homme"/>
    <d v="1930-08-28T00:00:00"/>
    <d v="2016-12-08T00:00:00"/>
    <d v="2016-12-15T00:00:00"/>
    <n v="7"/>
    <s v="Onco"/>
    <x v="7"/>
    <s v="prostate"/>
    <n v="167"/>
    <s v="NC"/>
    <n v="50"/>
    <n v="48"/>
    <n v="18"/>
    <s v="non renseigné"/>
    <s v="NC"/>
    <n v="2"/>
    <s v="entre 1 et 5"/>
    <n v="-2"/>
    <s v="NC"/>
    <s v="NC"/>
    <s v="gain"/>
    <s v="NC"/>
    <n v="4"/>
    <n v="-4"/>
    <s v="renseigné"/>
    <s v="non renseigné"/>
    <s v="non renseigné"/>
    <s v="NC"/>
    <s v="3_DS"/>
    <s v="NC"/>
    <n v="65"/>
    <n v="0"/>
    <n v="0"/>
    <d v="2017-05-09T00:00:00"/>
    <d v="2016-11-21T00:00:00"/>
    <n v="1"/>
    <n v="0"/>
    <s v="NC"/>
    <s v="NC"/>
    <s v="NC"/>
    <s v="NC"/>
    <s v="NON"/>
    <s v="NON"/>
    <s v="OUI"/>
    <s v="NC"/>
    <s v="NC"/>
    <s v="NON"/>
    <s v="Parenteral"/>
    <s v="N7"/>
    <s v="NC"/>
    <s v="NC"/>
    <s v="NC"/>
    <s v="NC"/>
    <s v="NC"/>
    <s v="NC"/>
    <s v="NC"/>
    <s v="NC"/>
    <s v="NC"/>
    <s v="NC"/>
    <n v="0"/>
    <s v="NON"/>
    <s v="OUI"/>
    <s v="IV"/>
    <x v="1"/>
    <s v="NC"/>
    <s v="NC"/>
    <s v="NC"/>
    <m/>
    <m/>
    <m/>
    <m/>
    <m/>
    <m/>
    <m/>
    <m/>
    <s v="inf PAC a staph epi traitÃ© par augmentin, re hospit qq jours apres pr recidive inf PAC av mise sous vanco"/>
    <s v="sans  vit_x000a_Mis un jours, puis sortie des hemocs revelant inf de PAC"/>
    <m/>
    <m/>
    <x v="1"/>
    <m/>
  </r>
  <r>
    <n v="143"/>
    <s v="C"/>
    <s v="201712"/>
    <s v="Décembre"/>
    <n v="2017"/>
    <s v="torres"/>
    <s v="roland"/>
    <n v="61"/>
    <s v="Homme"/>
    <d v="1956-03-09T00:00:00"/>
    <d v="2017-11-28T00:00:00"/>
    <d v="2017-12-13T00:00:00"/>
    <n v="15"/>
    <s v="Onco"/>
    <x v="1"/>
    <s v="gastrique"/>
    <n v="170"/>
    <n v="96"/>
    <n v="83"/>
    <n v="76"/>
    <n v="29"/>
    <s v="renseigné"/>
    <s v="entre 25 et 30"/>
    <n v="2"/>
    <s v="entre 1 et 5"/>
    <n v="-7"/>
    <n v="-13"/>
    <n v="14"/>
    <s v="gain"/>
    <s v="gain"/>
    <n v="8"/>
    <n v="-8"/>
    <s v="renseigné"/>
    <s v="renseigné"/>
    <s v="renseigné"/>
    <n v="16"/>
    <s v="3_DS"/>
    <s v="NC"/>
    <s v="NC"/>
    <s v="OUI"/>
    <n v="0.86"/>
    <d v="2018-03-03T00:00:00"/>
    <d v="2017-12-07T00:00:00"/>
    <n v="1"/>
    <n v="2"/>
    <s v="m7"/>
    <s v="OUI"/>
    <s v="NON"/>
    <s v="NC"/>
    <s v="OUI"/>
    <s v="OUI"/>
    <s v="OUI"/>
    <s v="OUI"/>
    <s v="OUI"/>
    <s v="OUI"/>
    <s v="enterale"/>
    <s v="NC"/>
    <s v="NC"/>
    <s v="NC"/>
    <s v="NC"/>
    <s v="NC"/>
    <s v="NC"/>
    <s v="OUI"/>
    <s v="NON"/>
    <s v="NC"/>
    <s v="NC"/>
    <s v="NC"/>
    <s v="NC"/>
    <s v="NON"/>
    <s v="OUI"/>
    <s v="IV"/>
    <x v="1"/>
    <s v="NC"/>
    <s v="NC"/>
    <s v="NC"/>
    <m/>
    <m/>
    <m/>
    <m/>
    <m/>
    <m/>
    <m/>
    <m/>
    <s v="NC"/>
    <s v="erreur de ma part_x000a_a eu SNG au lieu Parenterale"/>
    <m/>
    <m/>
    <x v="1"/>
    <m/>
  </r>
  <r>
    <n v="64"/>
    <s v="A"/>
    <s v="201612"/>
    <s v="Décembre"/>
    <n v="2016"/>
    <s v="Toupet"/>
    <s v="Fatima"/>
    <n v="81"/>
    <s v="Femme"/>
    <d v="1934-12-31T00:00:00"/>
    <d v="2016-12-05T00:00:00"/>
    <d v="2016-12-12T00:00:00"/>
    <n v="7"/>
    <s v="Hemato"/>
    <x v="3"/>
    <s v="LMC"/>
    <n v="166"/>
    <n v="61"/>
    <n v="56"/>
    <s v="NC"/>
    <n v="20"/>
    <s v="renseigné"/>
    <s v="entre 18,5 et 25"/>
    <n v="1"/>
    <s v="entre 1 et 5"/>
    <s v="NC"/>
    <n v="-5"/>
    <n v="8"/>
    <s v="NC"/>
    <s v="gain"/>
    <s v="NC"/>
    <s v="NC"/>
    <s v="non renseigné"/>
    <s v="renseigné"/>
    <s v="non renseigné"/>
    <s v="NC"/>
    <s v="2_DM"/>
    <s v="NC"/>
    <n v="0"/>
    <s v="NON"/>
    <n v="0"/>
    <d v="2017-06-01T00:00:00"/>
    <d v="2017-01-18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11-01T00:00:00"/>
    <n v="0"/>
    <s v="SP"/>
    <s v="SP"/>
    <s v="SP"/>
    <x v="1"/>
    <s v="NC"/>
    <s v="NC"/>
    <s v="NC"/>
    <m/>
    <m/>
    <m/>
    <m/>
    <m/>
    <m/>
    <m/>
    <m/>
    <s v="NC"/>
    <s v="NC"/>
    <m/>
    <m/>
    <x v="1"/>
    <m/>
  </r>
  <r>
    <n v="144"/>
    <s v="C"/>
    <s v="201712"/>
    <s v="Décembre"/>
    <n v="2017"/>
    <s v="Treboutte"/>
    <s v="christian"/>
    <n v="74"/>
    <s v="Homme"/>
    <d v="1943-02-25T00:00:00"/>
    <d v="2017-11-04T00:00:00"/>
    <d v="2017-12-21T00:00:00"/>
    <n v="47"/>
    <s v="Hemato"/>
    <x v="3"/>
    <s v="myelome"/>
    <n v="182"/>
    <n v="107"/>
    <n v="102"/>
    <n v="101"/>
    <n v="31"/>
    <s v="non renseigné"/>
    <s v="NC"/>
    <n v="2"/>
    <s v="entre 1 et 5"/>
    <n v="-1"/>
    <n v="-5"/>
    <n v="5"/>
    <s v="gain"/>
    <s v="gain"/>
    <n v="1"/>
    <n v="-1"/>
    <s v="renseigné"/>
    <s v="renseigné"/>
    <s v="renseigné"/>
    <n v="21"/>
    <s v="3_DS"/>
    <s v="NC"/>
    <n v="107"/>
    <s v="NC"/>
    <s v="NC"/>
    <d v="2018-10-05T00:00:00"/>
    <s v="NC"/>
    <n v="1"/>
    <n v="0"/>
    <s v="m1"/>
    <s v="NON"/>
    <s v="NC"/>
    <s v="DME44.1"/>
    <s v="NON"/>
    <s v="NON"/>
    <s v="OUI"/>
    <s v="OUI"/>
    <s v="NON"/>
    <s v="NON"/>
    <s v="SNA"/>
    <s v="NC"/>
    <s v="NC"/>
    <s v="NC"/>
    <s v="NC"/>
    <s v="NC"/>
    <s v="NC"/>
    <s v="NC"/>
    <s v="NC"/>
    <s v="NC"/>
    <s v="NC"/>
    <s v="NC"/>
    <s v="NC"/>
    <s v="PO"/>
    <s v="NON"/>
    <s v="PO"/>
    <x v="1"/>
    <s v="NC"/>
    <s v="NC"/>
    <s v="NC"/>
    <m/>
    <m/>
    <m/>
    <m/>
    <m/>
    <m/>
    <m/>
    <m/>
    <s v="Obese denutri"/>
    <s v="NC"/>
    <m/>
    <m/>
    <x v="1"/>
    <m/>
  </r>
  <r>
    <n v="23"/>
    <s v="B"/>
    <s v="201706"/>
    <s v="Juin"/>
    <n v="2017"/>
    <s v="TRIVIN"/>
    <s v="Jacqueline"/>
    <n v="87"/>
    <s v="Femme"/>
    <d v="1929-04-30T00:00:00"/>
    <d v="2017-05-04T00:00:00"/>
    <d v="2017-06-08T00:00:00"/>
    <n v="35"/>
    <s v="Hemato"/>
    <x v="3"/>
    <s v="myelome"/>
    <n v="155"/>
    <s v="NC"/>
    <n v="46"/>
    <n v="39"/>
    <n v="19"/>
    <s v="renseigné"/>
    <s v="entre 18,5 et 25"/>
    <n v="3"/>
    <s v="entre 1 et 5"/>
    <n v="-7"/>
    <s v="NC"/>
    <s v="NC"/>
    <s v="gain"/>
    <s v="NC"/>
    <n v="15"/>
    <n v="-15"/>
    <s v="renseigné"/>
    <s v="non renseigné"/>
    <s v="renseigné"/>
    <n v="18"/>
    <s v="3_DS"/>
    <s v="NC"/>
    <n v="0"/>
    <n v="0"/>
    <n v="0"/>
    <d v="2017-09-14T00:00:00"/>
    <s v="NC"/>
    <n v="0"/>
    <n v="3"/>
    <s v="NC"/>
    <s v="NON"/>
    <s v="NC"/>
    <s v="NC"/>
    <s v="NON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PO"/>
    <s v="IV"/>
    <s v="PO"/>
    <x v="1"/>
    <s v="NC"/>
    <s v="NC"/>
    <s v="NC"/>
    <m/>
    <m/>
    <m/>
    <m/>
    <m/>
    <m/>
    <m/>
    <m/>
    <s v="MARS 2017: 46"/>
    <s v="NC"/>
    <m/>
    <m/>
    <x v="1"/>
    <m/>
  </r>
  <r>
    <n v="145"/>
    <s v="C"/>
    <s v="201712"/>
    <s v="Décembre"/>
    <n v="2017"/>
    <s v="Viale"/>
    <s v="Arlette"/>
    <n v="68"/>
    <s v="Femme"/>
    <d v="1949-08-17T00:00:00"/>
    <d v="2017-12-02T00:00:00"/>
    <d v="2017-12-14T00:00:00"/>
    <n v="12"/>
    <s v="Hemato"/>
    <x v="3"/>
    <s v="myelome"/>
    <n v="165"/>
    <n v="62"/>
    <n v="59"/>
    <n v="57"/>
    <n v="22"/>
    <s v="renseigné"/>
    <s v="entre 18,5 et 25"/>
    <n v="3"/>
    <s v="entre 1 et 5"/>
    <n v="-2"/>
    <n v="-3"/>
    <n v="5"/>
    <s v="gain"/>
    <s v="gain"/>
    <n v="3"/>
    <n v="-3"/>
    <s v="renseigné"/>
    <s v="renseigné"/>
    <s v="renseigné"/>
    <n v="27"/>
    <s v="2_DM"/>
    <s v="NC"/>
    <s v="NC"/>
    <s v="NC"/>
    <s v="NC"/>
    <s v="NC"/>
    <s v="NC"/>
    <n v="0"/>
    <n v="0"/>
    <s v="m7"/>
    <s v="NON"/>
    <s v="NC"/>
    <s v="DME44.1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PO"/>
    <s v="NON"/>
    <s v="PO"/>
    <x v="1"/>
    <s v="NC"/>
    <s v="NC"/>
    <s v="NC"/>
    <m/>
    <m/>
    <m/>
    <m/>
    <m/>
    <m/>
    <m/>
    <m/>
    <s v="NC"/>
    <s v="NSP"/>
    <m/>
    <m/>
    <x v="1"/>
    <m/>
  </r>
  <r>
    <n v="24"/>
    <s v="B"/>
    <s v="201706"/>
    <s v="Juin"/>
    <n v="2017"/>
    <s v="Wibaux"/>
    <s v="Chantal"/>
    <n v="65"/>
    <s v="Femme"/>
    <d v="1951-01-20T00:00:00"/>
    <d v="2017-06-05T00:00:00"/>
    <d v="2017-06-06T00:00:00"/>
    <n v="1"/>
    <s v="Onco"/>
    <x v="0"/>
    <s v="sein"/>
    <n v="160"/>
    <s v="NC"/>
    <n v="49"/>
    <s v="NC"/>
    <n v="19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s v="NC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IV"/>
    <s v="IV"/>
    <x v="1"/>
    <s v="NC"/>
    <s v="NC"/>
    <s v="NC"/>
    <m/>
    <m/>
    <m/>
    <m/>
    <m/>
    <m/>
    <m/>
    <m/>
    <s v="suivi a lyon, decalge htermique sans etio retrouvÃ©e"/>
    <s v="NC"/>
    <m/>
    <m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1">
  <r>
    <n v="122"/>
    <x v="0"/>
    <s v="201712"/>
    <s v="Décembre"/>
    <n v="2017"/>
    <s v="Amoussou"/>
    <s v="Pauline"/>
    <n v="40"/>
    <s v="Femme"/>
    <d v="1977-03-28T00:00:00"/>
    <d v="2017-11-24T00:00:00"/>
    <s v="cancer ORL"/>
    <n v="46"/>
    <s v="Onco"/>
    <x v="0"/>
    <s v="sein"/>
    <n v="160"/>
    <n v="59"/>
    <n v="61"/>
    <n v="59"/>
    <x v="0"/>
    <s v="renseigné"/>
    <x v="0"/>
    <n v="4"/>
    <s v="entre 1 et 5"/>
    <n v="-2"/>
    <n v="2"/>
    <n v="-3"/>
    <s v="gain"/>
    <s v="perte"/>
    <n v="3"/>
    <n v="-3"/>
    <s v="renseigné"/>
    <s v="renseigné"/>
    <s v="renseigné"/>
    <n v="31"/>
    <s v="1_OK"/>
    <s v="NC"/>
    <n v="17"/>
    <n v="1.23"/>
    <s v="0.72"/>
    <d v="2017-02-06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  <d v="2017-11-24T00:00:00"/>
    <s v="staph epi"/>
    <s v="pa d'aplaie.;Dc 06/02/2018"/>
    <m/>
    <m/>
    <s v="OUI"/>
    <m/>
    <m/>
    <m/>
    <m/>
    <m/>
    <s v="Pas de perte de pdsalbu 30 jrs apres diminuÃ©e a 17, DC 15 jrs apres, cette derniere albu_x000a_"/>
  </r>
  <r>
    <n v="3"/>
    <x v="1"/>
    <s v="201706"/>
    <s v="Juin"/>
    <n v="2017"/>
    <s v="Andreuccetti"/>
    <s v="Marie"/>
    <n v="85"/>
    <s v="Femme"/>
    <d v="1931-09-07T00:00:00"/>
    <d v="2017-05-31T00:00:00"/>
    <d v="2017-06-21T00:00:00"/>
    <n v="21"/>
    <s v="Onco"/>
    <x v="1"/>
    <s v="pancreas"/>
    <n v="144"/>
    <n v="71"/>
    <n v="66"/>
    <n v="64"/>
    <x v="1"/>
    <s v="renseigné"/>
    <x v="1"/>
    <n v="3"/>
    <s v="entre 1 et 5"/>
    <n v="-2"/>
    <n v="-5"/>
    <n v="7"/>
    <s v="gain"/>
    <s v="gain"/>
    <n v="3"/>
    <n v="-3"/>
    <s v="renseigné"/>
    <s v="renseigné"/>
    <s v="renseigné"/>
    <n v="27"/>
    <s v="3_DS"/>
    <s v="NC"/>
    <n v="0"/>
    <n v="0"/>
    <n v="0"/>
    <d v="2017-10-16T00:00:00"/>
    <d v="2017-06-21T00:00:00"/>
    <n v="2"/>
    <n v="2"/>
    <s v="NC"/>
    <s v="NON"/>
    <s v="NC"/>
    <s v="NC"/>
    <s v="OUI"/>
    <s v="NON"/>
    <s v="NON"/>
    <s v="NC"/>
    <s v="NC"/>
    <s v="OUI"/>
    <s v="SNA"/>
    <s v="NC"/>
    <s v="NC"/>
    <s v="NC"/>
    <s v="NON"/>
    <s v="NC"/>
    <s v="NC"/>
    <s v="NC"/>
    <s v="OUI"/>
    <s v="NC"/>
    <s v="NC"/>
    <s v="NC"/>
    <s v="NC"/>
    <s v="NON"/>
    <s v="OUI"/>
    <s v="IV"/>
    <s v="NON"/>
    <s v="NC"/>
    <s v="NC"/>
    <m/>
    <m/>
    <m/>
    <m/>
    <m/>
    <m/>
    <m/>
    <m/>
    <m/>
    <s v="NC"/>
  </r>
  <r>
    <n v="4"/>
    <x v="1"/>
    <s v="201706"/>
    <s v="Juin"/>
    <n v="2017"/>
    <s v="Antonini"/>
    <s v="Bernadette"/>
    <n v="58"/>
    <s v="Femme"/>
    <d v="1957-11-22T00:00:00"/>
    <d v="2017-05-27T00:00:00"/>
    <d v="2017-06-13T00:00:00"/>
    <n v="17"/>
    <s v="Onco"/>
    <x v="2"/>
    <s v="TNE"/>
    <n v="175"/>
    <n v="75"/>
    <n v="76"/>
    <n v="80"/>
    <x v="2"/>
    <s v="renseigné"/>
    <x v="2"/>
    <n v="2"/>
    <s v="entre 1 et 5"/>
    <n v="4"/>
    <n v="1"/>
    <n v="-1"/>
    <s v="perte"/>
    <s v="perte"/>
    <n v="-5"/>
    <n v="5"/>
    <s v="renseigné"/>
    <s v="renseigné"/>
    <s v="renseigné"/>
    <n v="22"/>
    <s v="2_DM"/>
    <s v="NC"/>
    <n v="0"/>
    <s v="1.1"/>
    <s v="0.8"/>
    <d v="2017-08-21T00:00:00"/>
    <s v="NC"/>
    <n v="0"/>
    <n v="0"/>
    <s v="m3"/>
    <s v="NC"/>
    <s v="NON"/>
    <s v="NC"/>
    <s v="OUI"/>
    <s v="NON"/>
    <s v="NC"/>
    <s v="NC"/>
    <s v="NC"/>
    <s v="NON"/>
    <s v="Parenteral"/>
    <s v="N7"/>
    <s v="NC"/>
    <s v="NC"/>
    <s v="NC"/>
    <s v="NC"/>
    <s v="NC"/>
    <s v="NC"/>
    <s v="NON"/>
    <s v="NC"/>
    <s v="on"/>
    <s v="NC"/>
    <s v="NC"/>
    <s v="NON"/>
    <s v="NON"/>
    <s v="SP"/>
    <s v="NON"/>
    <s v="NC"/>
    <s v="NC"/>
    <s v="NC"/>
    <m/>
    <m/>
    <m/>
    <m/>
    <m/>
    <m/>
    <m/>
    <m/>
    <s v="NC"/>
  </r>
  <r>
    <n v="123"/>
    <x v="0"/>
    <s v="201712"/>
    <s v="Décembre"/>
    <n v="2017"/>
    <s v="Arquilliere"/>
    <s v="renée"/>
    <n v="82"/>
    <s v="Femme"/>
    <d v="1935-03-29T00:00:00"/>
    <d v="2017-11-30T00:00:00"/>
    <d v="2018-01-03T00:00:00"/>
    <n v="34"/>
    <s v="Onco"/>
    <x v="0"/>
    <s v="sein"/>
    <n v="160"/>
    <s v="NC"/>
    <n v="67"/>
    <n v="58"/>
    <x v="3"/>
    <s v="renseigné"/>
    <x v="2"/>
    <n v="4"/>
    <s v="entre 1 et 5"/>
    <n v="-9"/>
    <s v="NC"/>
    <s v="NC"/>
    <s v="gain"/>
    <s v="NC"/>
    <n v="13"/>
    <n v="-13"/>
    <s v="renseigné"/>
    <s v="non renseigné"/>
    <s v="renseigné"/>
    <n v="29"/>
    <s v="2_DM"/>
    <s v="NC"/>
    <n v="60"/>
    <s v="NC"/>
    <s v="NC"/>
    <d v="2018-08-20T00:00:00"/>
    <s v="NC"/>
    <n v="1"/>
    <n v="0"/>
    <s v="NC"/>
    <s v="NC"/>
    <s v="NC"/>
    <s v="NON"/>
    <s v="NON"/>
    <s v="NON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25"/>
    <x v="1"/>
    <s v="201706"/>
    <s v="Juin"/>
    <n v="2017"/>
    <s v="Azzopardi"/>
    <s v="Francoise"/>
    <n v="87"/>
    <s v="Femme"/>
    <d v="1929-03-08T00:00:00"/>
    <d v="2017-06-06T00:00:00"/>
    <d v="2017-06-08T00:00:00"/>
    <n v="2"/>
    <s v="Onco"/>
    <x v="0"/>
    <s v="sein"/>
    <n v="155"/>
    <n v="55"/>
    <n v="50"/>
    <s v="NC"/>
    <x v="4"/>
    <s v="renseigné"/>
    <x v="0"/>
    <n v="1"/>
    <s v="entre 1 et 5"/>
    <s v="NC"/>
    <n v="-5"/>
    <n v="9"/>
    <s v="NC"/>
    <s v="gain"/>
    <s v="NC"/>
    <s v="NC"/>
    <s v="non renseigné"/>
    <s v="renseigné"/>
    <s v="non renseigné"/>
    <s v="NC"/>
    <s v="4_NSP"/>
    <s v="NC"/>
    <n v="0"/>
    <n v="0"/>
    <n v="0"/>
    <s v="NC"/>
    <d v="2017-05-2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55kg en janv 2017_x000a_jamais vu diet de tte sa PEC"/>
  </r>
  <r>
    <n v="27"/>
    <x v="1"/>
    <s v="201706"/>
    <s v="Juin"/>
    <n v="2017"/>
    <s v="Baschieri"/>
    <s v="Helene"/>
    <n v="66"/>
    <s v="Femme"/>
    <d v="1949-07-30T00:00:00"/>
    <d v="2017-06-07T00:00:00"/>
    <d v="2017-06-09T00:00:00"/>
    <n v="2"/>
    <s v="Onco"/>
    <x v="0"/>
    <s v="sein"/>
    <n v="162"/>
    <n v="46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8-06-07T00:00:00"/>
    <d v="2018-02-08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tf en onco 48h , entre service de chir ou osteosynthese femorale et le SSR_x000a_46 en avril 2017_x000a_nb: en SSr rencontre diet _x000a_albu a 21 , albuC a 28 IMC a 17 car T: 62 et Pds a 45=&gt; DM"/>
  </r>
  <r>
    <n v="37"/>
    <x v="2"/>
    <s v="201612"/>
    <s v="Décembre"/>
    <n v="2016"/>
    <s v="Behague"/>
    <s v="Christiane "/>
    <n v="88"/>
    <s v="Femme"/>
    <d v="1928-08-02T00:00:00"/>
    <d v="2016-12-04T00:00:00"/>
    <d v="2017-01-09T00:00:00"/>
    <n v="36"/>
    <s v="Hemato"/>
    <x v="3"/>
    <s v="LAM"/>
    <n v="166"/>
    <n v="75"/>
    <n v="74"/>
    <n v="68"/>
    <x v="6"/>
    <s v="renseigné"/>
    <x v="2"/>
    <n v="3"/>
    <s v="entre 1 et 5"/>
    <n v="-6"/>
    <n v="-1"/>
    <n v="1"/>
    <s v="gain"/>
    <s v="gain"/>
    <n v="8"/>
    <n v="-8"/>
    <s v="renseigné"/>
    <s v="renseigné"/>
    <s v="non renseigné"/>
    <s v="NC"/>
    <s v="4_NSP"/>
    <s v="NC"/>
    <n v="153"/>
    <n v="0"/>
    <n v="0"/>
    <d v="2017-01-09T00:00:00"/>
    <d v="2017-01-06T00:00:00"/>
    <n v="2"/>
    <n v="2"/>
    <s v="m1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d v="2016-11-05T00:00:00"/>
    <n v="0"/>
    <s v="NON"/>
    <s v="OUI"/>
    <s v="IV"/>
    <s v="NON"/>
    <s v="NC"/>
    <s v="NC"/>
    <s v="NC"/>
    <m/>
    <m/>
    <m/>
    <m/>
    <m/>
    <m/>
    <m/>
    <m/>
    <s v="chimio IV"/>
  </r>
  <r>
    <n v="5"/>
    <x v="1"/>
    <s v="201706"/>
    <s v="Juin"/>
    <n v="2017"/>
    <s v="Belhaj"/>
    <s v="Naceur"/>
    <n v="57"/>
    <s v="Homme"/>
    <d v="1958-06-13T00:00:00"/>
    <d v="2017-05-17T00:00:00"/>
    <d v="2017-06-06T00:00:00"/>
    <n v="20"/>
    <s v="Onco"/>
    <x v="1"/>
    <s v="gastrique"/>
    <n v="173"/>
    <n v="96"/>
    <n v="78"/>
    <n v="80"/>
    <x v="3"/>
    <s v="renseigné"/>
    <x v="2"/>
    <n v="2"/>
    <s v="entre 1 et 5"/>
    <n v="2"/>
    <n v="-18"/>
    <n v="19"/>
    <s v="perte"/>
    <s v="gain"/>
    <n v="-3"/>
    <n v="3"/>
    <s v="renseigné"/>
    <s v="renseigné"/>
    <s v="non renseigné"/>
    <s v="NC"/>
    <s v="3_DS"/>
    <s v="NC"/>
    <n v="0"/>
    <n v="0"/>
    <n v="0"/>
    <s v="NC"/>
    <d v="2017-03-13T00:00:00"/>
    <n v="0"/>
    <n v="0"/>
    <s v="m1"/>
    <s v="NC"/>
    <s v="NC"/>
    <s v="NC"/>
    <s v="OUI"/>
    <s v="NON"/>
    <s v="NON"/>
    <s v="NC"/>
    <s v="NC"/>
    <s v="NON"/>
    <s v="Parenteral"/>
    <s v="N7"/>
    <s v="OUI"/>
    <s v="NC"/>
    <s v="NC"/>
    <s v="NC"/>
    <s v="NC"/>
    <s v="NC"/>
    <s v="NC"/>
    <s v="NC"/>
    <s v="on"/>
    <s v="NC"/>
    <s v="NC"/>
    <s v="OUI"/>
    <s v="NON"/>
    <s v="PO"/>
    <s v="NON"/>
    <s v="NC"/>
    <s v="NC"/>
    <s v="NC"/>
    <m/>
    <m/>
    <m/>
    <m/>
    <m/>
    <m/>
    <m/>
    <m/>
    <s v="Mise lors de son entrÃ©e pr naussees/ vomissment d'emblÃ©e sous olimel_x000a_Jamais vu de diet ou de bilan nutritionnel rÃ©alisÃ©_x000a_Notion perte de pds retrouvÃ©es aux urg_x000a_-4kg en 14 jours avant entrÃ©es aux urg"/>
  </r>
  <r>
    <n v="124"/>
    <x v="0"/>
    <s v="201712"/>
    <s v="Décembre"/>
    <n v="2017"/>
    <s v="benhamou"/>
    <s v="micheline"/>
    <n v="74"/>
    <s v="Femme"/>
    <d v="1943-01-16T00:00:00"/>
    <d v="2017-11-21T00:00:00"/>
    <d v="2017-12-07T00:00:00"/>
    <n v="16"/>
    <s v="Onco"/>
    <x v="0"/>
    <s v="sein"/>
    <n v="170"/>
    <n v="66"/>
    <n v="69"/>
    <n v="70"/>
    <x v="0"/>
    <s v="renseigné"/>
    <x v="0"/>
    <n v="2"/>
    <s v="entre 1 et 5"/>
    <n v="1"/>
    <n v="3"/>
    <n v="-5"/>
    <s v="perte"/>
    <s v="perte"/>
    <n v="-1"/>
    <n v="1"/>
    <s v="renseigné"/>
    <s v="renseigné"/>
    <s v="renseigné"/>
    <n v="28"/>
    <s v="3_DS"/>
    <s v="NC"/>
    <n v="88"/>
    <s v="NC"/>
    <s v="NC"/>
    <d v="2018-01-02T00:00:00"/>
    <s v="NC"/>
    <n v="2"/>
    <n v="2"/>
    <s v="NC"/>
    <s v="NON"/>
    <s v="NC"/>
    <s v="NC"/>
    <s v="OUI"/>
    <s v="OUI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OUI"/>
    <d v="2017-11-21T00:00:00"/>
    <s v="klebsielle"/>
    <s v="Pa aplair 1/01/2018"/>
    <m/>
    <m/>
    <m/>
    <m/>
    <m/>
    <s v="OUI"/>
    <m/>
    <m/>
    <s v="OMI ++++"/>
  </r>
  <r>
    <n v="38"/>
    <x v="2"/>
    <s v="201612"/>
    <s v="Décembre"/>
    <n v="2016"/>
    <s v="Benony"/>
    <s v="Christian"/>
    <n v="63"/>
    <s v="Homme"/>
    <d v="1953-06-06T00:00:00"/>
    <d v="2016-11-25T00:00:00"/>
    <d v="2016-12-05T00:00:00"/>
    <n v="10"/>
    <s v="Onco"/>
    <x v="1"/>
    <s v="pancreas"/>
    <n v="162"/>
    <n v="52"/>
    <n v="52"/>
    <n v="53"/>
    <x v="7"/>
    <s v="renseigné"/>
    <x v="0"/>
    <n v="3"/>
    <s v="entre 1 et 5"/>
    <n v="1"/>
    <n v="0"/>
    <n v="0"/>
    <s v="perte"/>
    <s v="perte"/>
    <n v="-2"/>
    <n v="2"/>
    <s v="renseigné"/>
    <s v="renseigné"/>
    <s v="non renseigné"/>
    <s v="NC"/>
    <s v="1_OK"/>
    <s v="NC"/>
    <n v="0"/>
    <n v="0"/>
    <n v="0"/>
    <d v="2018-01-17T00:00:00"/>
    <d v="2017-11-29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0-07T00:00:00"/>
    <n v="0"/>
    <s v="NON"/>
    <s v="OUI"/>
    <s v="IV"/>
    <s v="NON"/>
    <s v="NC"/>
    <s v="NC"/>
    <s v="NC"/>
    <m/>
    <m/>
    <m/>
    <m/>
    <m/>
    <m/>
    <m/>
    <m/>
    <s v="Aucune bio durant sejour"/>
  </r>
  <r>
    <n v="87"/>
    <x v="3"/>
    <s v="201806"/>
    <s v="Juin"/>
    <n v="2018"/>
    <s v="bereziat"/>
    <s v="daniel"/>
    <n v="78"/>
    <s v="Homme"/>
    <d v="1940-02-15T00:00:00"/>
    <d v="2018-04-24T00:00:00"/>
    <d v="2018-06-05T00:00:00"/>
    <n v="42"/>
    <s v="Onco"/>
    <x v="4"/>
    <s v="vessie"/>
    <n v="173"/>
    <n v="87"/>
    <n v="71"/>
    <n v="71"/>
    <x v="0"/>
    <s v="renseigné"/>
    <x v="0"/>
    <n v="2"/>
    <s v="entre 1 et 5"/>
    <n v="0"/>
    <n v="-16"/>
    <n v="18"/>
    <s v="perte"/>
    <s v="gain"/>
    <n v="0"/>
    <n v="0"/>
    <s v="renseigné"/>
    <s v="renseigné"/>
    <s v="renseigné"/>
    <n v="29"/>
    <s v="3_DS"/>
    <s v="NC"/>
    <n v="172"/>
    <n v="1.1599999999999999"/>
    <n v="0.75"/>
    <d v="2018-08-11T00:00:00"/>
    <s v="NC"/>
    <n v="0"/>
    <n v="2"/>
    <s v="m6"/>
    <s v="OUI"/>
    <s v="NON"/>
    <s v="DSE43"/>
    <s v="NON"/>
    <s v="OUI"/>
    <s v="NON"/>
    <s v="NC"/>
    <s v="OUI"/>
    <s v="NON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  <s v="NC"/>
    <s v="NC"/>
    <s v="NC"/>
    <m/>
    <m/>
    <m/>
    <m/>
    <m/>
    <m/>
    <m/>
    <m/>
    <s v="NC"/>
  </r>
  <r>
    <n v="6"/>
    <x v="1"/>
    <s v="201706"/>
    <s v="Juin"/>
    <n v="2017"/>
    <s v="Bertello"/>
    <s v="Patrick"/>
    <n v="56"/>
    <s v="Homme"/>
    <d v="1959-12-09T00:00:00"/>
    <d v="2017-05-20T00:00:00"/>
    <d v="2017-06-06T00:00:00"/>
    <n v="17"/>
    <s v="Onco"/>
    <x v="5"/>
    <s v="corticosurrenalome"/>
    <n v="180"/>
    <n v="63"/>
    <n v="72"/>
    <n v="73"/>
    <x v="8"/>
    <s v="renseigné"/>
    <x v="0"/>
    <n v="2"/>
    <s v="entre 1 et 5"/>
    <n v="1"/>
    <n v="9"/>
    <n v="-14"/>
    <s v="perte"/>
    <s v="perte"/>
    <n v="-1"/>
    <n v="1"/>
    <s v="renseigné"/>
    <s v="renseigné"/>
    <s v="non renseigné"/>
    <s v="NC"/>
    <s v="4_NSP"/>
    <s v="NC"/>
    <n v="0"/>
    <n v="0"/>
    <n v="0"/>
    <d v="2017-06-18T00:00:00"/>
    <d v="2017-06-02T00:00:00"/>
    <n v="1"/>
    <n v="3"/>
    <s v="NC"/>
    <s v="NC"/>
    <s v="NC"/>
    <s v="NC"/>
    <s v="OUI"/>
    <s v="OUI"/>
    <s v="OUI"/>
    <s v="OUI"/>
    <s v="NC"/>
    <s v="OUI"/>
    <s v="Parenteral"/>
    <s v="N7"/>
    <s v="NC"/>
    <s v="NC"/>
    <s v="NC"/>
    <s v="OUI"/>
    <s v="OUI"/>
    <s v="NC"/>
    <s v="NON"/>
    <s v="NC"/>
    <s v="NC"/>
    <s v="NC"/>
    <s v="NC"/>
    <s v="NON"/>
    <s v="OUI"/>
    <s v="IV"/>
    <s v="OUI"/>
    <s v="NC"/>
    <s v="staph epi"/>
    <s v="a la sortie/ olimel/ stph epi meti R"/>
    <m/>
    <m/>
    <s v="OUI"/>
    <m/>
    <m/>
    <m/>
    <m/>
    <m/>
    <s v="23/05 ,inf PAC _x000a_68kg en avril 2017_x000a_plusieurs hospit a repetition "/>
  </r>
  <r>
    <n v="39"/>
    <x v="2"/>
    <s v="201612"/>
    <s v="Décembre"/>
    <n v="2016"/>
    <s v="Berthaud"/>
    <s v="Georges"/>
    <n v="82"/>
    <s v="Homme"/>
    <d v="1933-12-24T00:00:00"/>
    <d v="2016-11-27T00:00:00"/>
    <d v="2016-12-19T00:00:00"/>
    <n v="22"/>
    <s v="Onco"/>
    <x v="1"/>
    <s v="colon"/>
    <n v="172"/>
    <n v="64"/>
    <n v="64"/>
    <n v="61"/>
    <x v="8"/>
    <s v="renseigné"/>
    <x v="0"/>
    <n v="4"/>
    <s v="entre 1 et 5"/>
    <n v="-3"/>
    <n v="0"/>
    <n v="0"/>
    <s v="gain"/>
    <s v="perte"/>
    <n v="5"/>
    <n v="-5"/>
    <s v="renseigné"/>
    <s v="renseigné"/>
    <s v="non renseigné"/>
    <s v="NC"/>
    <s v="1_OK"/>
    <s v="NC"/>
    <n v="0"/>
    <n v="0"/>
    <n v="0"/>
    <d v="2017-03-31T00:00:00"/>
    <s v="NC"/>
    <n v="0"/>
    <n v="0"/>
    <s v="m6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3-01T00:00:00"/>
    <n v="0"/>
    <s v="OUI"/>
    <s v="NON"/>
    <s v="PO"/>
    <s v="NON"/>
    <s v="NC"/>
    <s v="NC"/>
    <s v="NC"/>
    <m/>
    <m/>
    <m/>
    <m/>
    <m/>
    <m/>
    <m/>
    <m/>
    <s v="NC"/>
  </r>
  <r>
    <n v="89"/>
    <x v="3"/>
    <s v="201806"/>
    <s v="Juin"/>
    <n v="2018"/>
    <s v="Bertollotti"/>
    <s v="michelle"/>
    <n v="73"/>
    <s v="Femme"/>
    <d v="1944-09-23T00:00:00"/>
    <d v="2018-05-17T00:00:00"/>
    <d v="2018-06-08T00:00:00"/>
    <n v="22"/>
    <s v="Onco"/>
    <x v="0"/>
    <s v="uterus"/>
    <n v="166"/>
    <n v="75"/>
    <n v="71"/>
    <s v="NC"/>
    <x v="3"/>
    <s v="renseigné"/>
    <x v="2"/>
    <n v="1"/>
    <s v="entre 1 et 5"/>
    <s v="NC"/>
    <n v="-4"/>
    <n v="5"/>
    <s v="NC"/>
    <s v="gain"/>
    <s v="NC"/>
    <s v="NC"/>
    <s v="non renseigné"/>
    <s v="renseigné"/>
    <s v="renseigné"/>
    <n v="27"/>
    <s v="3_DS"/>
    <s v="NC"/>
    <n v="84"/>
    <s v="NC"/>
    <s v="NC"/>
    <d v="2018-08-05T00:00:00"/>
    <d v="2018-07-05T00:00:00"/>
    <n v="0"/>
    <n v="0"/>
    <s v="m1"/>
    <s v="NON"/>
    <s v="NC"/>
    <s v="DME44.1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  <m/>
    <s v="NC"/>
  </r>
  <r>
    <n v="118"/>
    <x v="3"/>
    <s v="201806"/>
    <s v="Juin"/>
    <n v="2018"/>
    <s v="Bertrand"/>
    <s v="Jean pierre"/>
    <n v="61"/>
    <s v="Homme"/>
    <d v="1957-03-13T00:00:00"/>
    <d v="2018-06-06T00:00:00"/>
    <d v="2018-07-26T00:00:00"/>
    <n v="50"/>
    <s v="Onco"/>
    <x v="4"/>
    <s v="vessie"/>
    <n v="182"/>
    <n v="114"/>
    <n v="100"/>
    <n v="88"/>
    <x v="9"/>
    <s v="non renseigné"/>
    <x v="3"/>
    <n v="6"/>
    <s v="entre 5 et 10"/>
    <n v="-12"/>
    <n v="-14"/>
    <n v="12"/>
    <s v="gain"/>
    <s v="gain"/>
    <n v="12"/>
    <n v="-12"/>
    <s v="renseigné"/>
    <s v="renseigné"/>
    <s v="renseigné"/>
    <n v="27"/>
    <s v="2_DM"/>
    <s v="NC"/>
    <n v="200"/>
    <n v="1.08"/>
    <n v="0.76"/>
    <s v="NC"/>
    <s v="NC"/>
    <n v="2"/>
    <n v="2"/>
    <s v="m6"/>
    <s v="OUI"/>
    <s v="OUI"/>
    <s v="DME44.1"/>
    <s v="NON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OUI"/>
    <s v="IV"/>
    <s v="NON"/>
    <s v="NC"/>
    <s v="NC"/>
    <s v="NC"/>
    <m/>
    <m/>
    <m/>
    <m/>
    <m/>
    <m/>
    <m/>
    <m/>
    <s v="perte de 12% de son poids durant hospit"/>
  </r>
  <r>
    <n v="152"/>
    <x v="3"/>
    <s v="201806"/>
    <s v="Juin"/>
    <n v="2018"/>
    <s v="Biehler"/>
    <s v="DorothÃ©e"/>
    <n v="84"/>
    <s v="Femme"/>
    <d v="1934-04-24T00:00:00"/>
    <d v="2018-06-04T00:00:00"/>
    <d v="2018-06-09T00:00:00"/>
    <n v="5"/>
    <s v="Onco"/>
    <x v="6"/>
    <s v="ORL"/>
    <n v="156"/>
    <n v="42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renseigné"/>
    <n v="26"/>
    <s v="3_DS"/>
    <s v="NC"/>
    <n v="178"/>
    <s v="NC"/>
    <s v="NC"/>
    <d v="2018-06-04T00:00:00"/>
    <s v="NC"/>
    <n v="0"/>
    <n v="2"/>
    <s v="NC"/>
    <s v="NON"/>
    <s v="NC"/>
    <s v="NC"/>
    <s v="OUI"/>
    <s v="OUI"/>
    <s v="NON"/>
    <s v="NC"/>
    <s v="OUI"/>
    <s v="OUI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40"/>
    <x v="2"/>
    <s v="201612"/>
    <s v="Décembre"/>
    <n v="2016"/>
    <s v="Bottiau"/>
    <s v="Huguette"/>
    <n v="70"/>
    <s v="Femme"/>
    <d v="1946-07-31T00:00:00"/>
    <d v="2016-12-02T00:00:00"/>
    <d v="2016-12-07T00:00:00"/>
    <n v="5"/>
    <s v="Onco"/>
    <x v="0"/>
    <s v="ovaire"/>
    <s v="NC"/>
    <s v="NC"/>
    <n v="63"/>
    <s v="NC"/>
    <x v="5"/>
    <s v="renseigné"/>
    <x v="1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10"/>
    <n v="0"/>
    <n v="0"/>
    <s v="NC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1 poids de toutes ses hospit_x000a_Pas de taille_x000a_Suivi IPC , mais a eu un EMG en  disant qu'elle etait sous carbo platine a l'epoque"/>
  </r>
  <r>
    <s v=";;"/>
    <x v="1"/>
    <s v="201706"/>
    <s v="Juin"/>
    <n v="2017"/>
    <s v="Bourgeois "/>
    <s v="Bernard"/>
    <n v="71"/>
    <s v="Homme"/>
    <d v="1944-10-01T00:00:00"/>
    <d v="2017-05-25T00:00:00"/>
    <d v="2017-06-07T00:00:00"/>
    <n v="13"/>
    <s v="Onco"/>
    <x v="6"/>
    <s v="ORL"/>
    <n v="174"/>
    <n v="43"/>
    <s v="NC"/>
    <s v="NC"/>
    <x v="5"/>
    <s v="non renseigné"/>
    <x v="3"/>
    <n v="0"/>
    <n v="0"/>
    <s v="NC"/>
    <s v="NC"/>
    <s v="NC"/>
    <s v="NC"/>
    <s v="NC"/>
    <s v="NC"/>
    <s v="NC"/>
    <s v="non renseigné"/>
    <s v="non renseigné"/>
    <s v="renseigné"/>
    <n v="21"/>
    <s v="3_DS"/>
    <s v="NC"/>
    <n v="0"/>
    <n v="0"/>
    <n v="0"/>
    <d v="2017-06-07T00:00:00"/>
    <s v="NC"/>
    <n v="0"/>
    <n v="2"/>
    <s v="NC"/>
    <s v="NC"/>
    <s v="NC"/>
    <s v="NC"/>
    <s v="NC"/>
    <s v="NON"/>
    <s v="NON"/>
    <s v="NC"/>
    <s v="NC"/>
    <s v="OUI"/>
    <s v="SNA"/>
    <s v="NC"/>
    <s v="NC"/>
    <s v="NC"/>
    <s v="NC"/>
    <s v="NC"/>
    <s v="NC"/>
    <s v="NC"/>
    <s v="OUI"/>
    <s v="NC"/>
    <s v="NC"/>
    <s v="NC"/>
    <s v="NC"/>
    <s v="NON"/>
    <s v="NON"/>
    <s v="DEC"/>
    <s v="NON"/>
    <s v="NC"/>
    <s v="NC"/>
    <s v="Dc avnt de commencer chuimio/ neo ORL"/>
    <m/>
    <m/>
    <m/>
    <m/>
    <m/>
    <m/>
    <m/>
    <m/>
    <s v="EntrÃ© pour denutrition, il n'a jamais vu la dieteticienne, et aucun bilan de fait_x000a_"/>
  </r>
  <r>
    <n v="90"/>
    <x v="3"/>
    <s v="201806"/>
    <s v="Juin"/>
    <n v="2018"/>
    <s v="Boyer"/>
    <s v="Marie Claude"/>
    <n v="78"/>
    <s v="Femme"/>
    <d v="1937-10-12T00:00:00"/>
    <d v="2018-06-03T00:00:00"/>
    <d v="2018-06-06T00:00:00"/>
    <n v="3"/>
    <s v="Hemato"/>
    <x v="3"/>
    <s v="myelome"/>
    <n v="165"/>
    <n v="54"/>
    <n v="45"/>
    <s v="NC"/>
    <x v="10"/>
    <s v="renseigné"/>
    <x v="4"/>
    <n v="1"/>
    <s v="entre 1 et 5"/>
    <s v="NC"/>
    <n v="-9"/>
    <n v="17"/>
    <s v="NC"/>
    <s v="gain"/>
    <s v="NC"/>
    <s v="NC"/>
    <s v="non renseigné"/>
    <s v="renseigné"/>
    <s v="non renseigné"/>
    <s v="NC"/>
    <s v="2_DM"/>
    <s v="NC"/>
    <s v="NC"/>
    <s v="NC"/>
    <s v="NC"/>
    <d v="2018-09-09T00:00:00"/>
    <s v="NC"/>
    <n v="0"/>
    <n v="0"/>
    <s v="m1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d v="2018-09-04T00:00:00"/>
    <s v="staph epi"/>
    <s v="IP 1 mois apres/ pac mis que pr NP"/>
    <m/>
    <m/>
    <s v="OUI"/>
    <m/>
    <m/>
    <m/>
    <m/>
    <m/>
    <s v="RentrÃ©e pr fievre, hospit 3 jrs, RA da sa demande"/>
  </r>
  <r>
    <n v="91"/>
    <x v="3"/>
    <s v="201806"/>
    <s v="Juin"/>
    <n v="2018"/>
    <s v="Brando"/>
    <s v="jean"/>
    <n v="84"/>
    <s v="Homme"/>
    <d v="1933-12-13T00:00:00"/>
    <d v="2018-06-01T00:00:00"/>
    <d v="2018-06-21T00:00:00"/>
    <n v="20"/>
    <s v="Hemato"/>
    <x v="3"/>
    <s v="lymphome"/>
    <n v="160"/>
    <n v="57"/>
    <n v="52"/>
    <n v="48"/>
    <x v="7"/>
    <s v="renseigné"/>
    <x v="0"/>
    <n v="2"/>
    <s v="entre 1 et 5"/>
    <n v="-4"/>
    <n v="-5"/>
    <n v="9"/>
    <s v="gain"/>
    <s v="gain"/>
    <n v="8"/>
    <n v="-8"/>
    <s v="renseigné"/>
    <s v="renseigné"/>
    <s v="renseigné"/>
    <n v="26"/>
    <s v="3_DS"/>
    <s v="NC"/>
    <n v="95"/>
    <n v="0.98"/>
    <n v="0.64"/>
    <d v="2018-07-13T00:00:00"/>
    <d v="2018-07-01T00:00:00"/>
    <n v="1"/>
    <n v="2"/>
    <s v="m1"/>
    <s v="OUI"/>
    <s v="NON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  <s v="NC"/>
    <s v="NC"/>
    <s v="NC"/>
    <m/>
    <m/>
    <m/>
    <m/>
    <m/>
    <m/>
    <m/>
    <m/>
    <s v="-4kg durant hospit_x000a_conseils diet non suivis sur pres.. mais montÃ©"/>
  </r>
  <r>
    <n v="8"/>
    <x v="1"/>
    <s v="201706"/>
    <s v="Juin"/>
    <n v="2017"/>
    <s v="Brard "/>
    <s v="Yvette"/>
    <n v="81"/>
    <s v="Femme"/>
    <d v="1934-11-12T00:00:00"/>
    <d v="2017-05-13T00:00:00"/>
    <d v="2017-06-06T00:00:00"/>
    <n v="24"/>
    <s v="Onco"/>
    <x v="0"/>
    <s v="sein"/>
    <s v="NC"/>
    <s v="NC"/>
    <n v="60"/>
    <n v="60"/>
    <x v="5"/>
    <s v="renseigné"/>
    <x v="1"/>
    <n v="2"/>
    <s v="entre 1 et 5"/>
    <n v="0"/>
    <s v="NC"/>
    <s v="NC"/>
    <s v="perte"/>
    <s v="NC"/>
    <n v="0"/>
    <n v="0"/>
    <s v="renseigné"/>
    <s v="non renseigné"/>
    <s v="non renseigné"/>
    <s v="NC"/>
    <s v="4_NSP"/>
    <s v="NC"/>
    <n v="0"/>
    <n v="0"/>
    <n v="0"/>
    <d v="2018-06-04T00:00:00"/>
    <d v="2017-02-06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Aucune notion de taille sur tout l'ensemble des sejours de la patient depuis son entrÃ©e ds la maladie  en 2013_x000a_durant hospit ablation DVI sur inf PAC, pas de notion NPE"/>
  </r>
  <r>
    <n v="41"/>
    <x v="2"/>
    <s v="201612"/>
    <s v="Décembre"/>
    <n v="2016"/>
    <s v="Brondel"/>
    <s v="Louisa"/>
    <n v="84"/>
    <s v="Femme"/>
    <d v="1932-09-18T00:00:00"/>
    <d v="2016-12-05T00:00:00"/>
    <d v="2016-12-27T00:00:00"/>
    <n v="22"/>
    <s v="Hemato"/>
    <x v="3"/>
    <s v="LAM"/>
    <s v="NC"/>
    <s v="NC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renseigné"/>
    <n v="14"/>
    <s v="3_DS"/>
    <s v="NC"/>
    <n v="300"/>
    <n v="0"/>
    <n v="0"/>
    <d v="2017-12-27T00:00:00"/>
    <d v="2016-12-14T00:00:00"/>
    <n v="0"/>
    <n v="3"/>
    <s v="NC"/>
    <s v="NON"/>
    <s v="NON"/>
    <s v="NC"/>
    <s v="OUI"/>
    <s v="NON"/>
    <s v="NON"/>
    <s v="NC"/>
    <s v="NC"/>
    <s v="OUI"/>
    <s v="Parenteral"/>
    <s v="N7"/>
    <s v="OUI"/>
    <s v="NON"/>
    <s v="NON"/>
    <s v="OUI"/>
    <s v="OUI"/>
    <s v="NC"/>
    <s v="NON"/>
    <s v="NC"/>
    <s v="on"/>
    <s v="NC"/>
    <n v="26"/>
    <s v="NON"/>
    <s v="OUI"/>
    <s v="IV"/>
    <s v="OUI"/>
    <d v="2016-12-14T00:00:00"/>
    <s v="staph epi"/>
    <s v="olimel intro le 5/12, Staph ep, i"/>
    <m/>
    <m/>
    <s v="OUI"/>
    <m/>
    <m/>
    <m/>
    <m/>
    <m/>
    <s v="NC"/>
  </r>
  <r>
    <n v="125"/>
    <x v="0"/>
    <s v="201712"/>
    <s v="Décembre"/>
    <n v="2017"/>
    <s v="Brunschwing"/>
    <s v="jean paul"/>
    <n v="67"/>
    <s v="Homme"/>
    <d v="1949-02-07T00:00:00"/>
    <d v="2017-11-14T00:00:00"/>
    <d v="2017-12-09T00:00:00"/>
    <n v="25"/>
    <s v="Onco"/>
    <x v="7"/>
    <s v="prostate"/>
    <n v="175"/>
    <n v="75"/>
    <n v="67"/>
    <s v="NC"/>
    <x v="8"/>
    <s v="renseigné"/>
    <x v="0"/>
    <n v="1"/>
    <s v="entre 1 et 5"/>
    <s v="NC"/>
    <n v="-8"/>
    <n v="11"/>
    <s v="NC"/>
    <s v="gain"/>
    <s v="NC"/>
    <s v="NC"/>
    <s v="non renseigné"/>
    <s v="renseigné"/>
    <s v="renseigné"/>
    <n v="29"/>
    <s v="2_DM"/>
    <s v="NC"/>
    <n v="75"/>
    <s v="NC"/>
    <s v="NC"/>
    <s v="NC"/>
    <s v="NC"/>
    <n v="1"/>
    <n v="2"/>
    <s v="NC"/>
    <s v="NON"/>
    <s v="NC"/>
    <s v="NC"/>
    <s v="OUI"/>
    <s v="NON"/>
    <s v="OUI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  <s v="NC"/>
    <s v="NC"/>
    <s v="NC"/>
    <m/>
    <m/>
    <m/>
    <m/>
    <m/>
    <m/>
    <m/>
    <m/>
    <s v="paraplegie"/>
  </r>
  <r>
    <n v="42"/>
    <x v="2"/>
    <s v="201612"/>
    <s v="Décembre"/>
    <n v="2016"/>
    <s v="Cachin"/>
    <s v="Henri"/>
    <n v="70"/>
    <s v="Homme"/>
    <d v="1946-09-27T00:00:00"/>
    <d v="2016-12-05T00:00:00"/>
    <d v="2016-12-12T00:00:00"/>
    <n v="7"/>
    <s v="Onco"/>
    <x v="1"/>
    <s v="pancreas"/>
    <n v="174"/>
    <n v="57"/>
    <n v="59"/>
    <s v="NC"/>
    <x v="11"/>
    <s v="renseigné"/>
    <x v="0"/>
    <n v="1"/>
    <s v="entre 1 et 5"/>
    <s v="NC"/>
    <n v="2"/>
    <n v="-4"/>
    <s v="NC"/>
    <s v="perte"/>
    <s v="NC"/>
    <s v="NC"/>
    <s v="non renseigné"/>
    <s v="renseigné"/>
    <s v="non renseigné"/>
    <s v="NC"/>
    <s v="1_OK"/>
    <s v="NC"/>
    <n v="50"/>
    <n v="0"/>
    <n v="0"/>
    <d v="2017-05-18T00:00:00"/>
    <d v="2016-12-28T00:00:00"/>
    <n v="0"/>
    <n v="0"/>
    <s v="NC"/>
    <s v="NC"/>
    <s v="NC"/>
    <s v="NC"/>
    <s v="NON"/>
    <s v="NON"/>
    <s v="NON"/>
    <s v="NC"/>
    <s v="NC"/>
    <s v="NON"/>
    <s v="Parenteral"/>
    <s v="N7"/>
    <s v="OUI"/>
    <s v="NC"/>
    <s v="NC"/>
    <s v="NC"/>
    <s v="NC"/>
    <s v="NC"/>
    <s v="NON"/>
    <s v="NC"/>
    <s v="on"/>
    <d v="2016-09-01T00:00:00"/>
    <n v="0"/>
    <s v="NON"/>
    <s v="OUI"/>
    <s v="IV"/>
    <s v="OUI"/>
    <d v="2016-12-03T00:00:00"/>
    <s v="staph hominis"/>
    <s v="iolimel/ staph hominis"/>
    <m/>
    <m/>
    <m/>
    <s v="OUI"/>
    <m/>
    <m/>
    <m/>
    <m/>
    <s v="sepsis a staph hominis( hemocs VVP uniquement rien fait sur PAC) =&gt; arret olimel et mise sous perikabiven + ATB_x000a_HEmocs a froid apres 72h ATB=&gt; PAC ras ( vu que 72h ATB) , dc reprise olimel lors depart_x000a__x000a_"/>
  </r>
  <r>
    <n v="92"/>
    <x v="3"/>
    <s v="201806"/>
    <s v="Juin"/>
    <n v="2018"/>
    <s v="Camilleri"/>
    <s v="colette"/>
    <n v="69"/>
    <s v="Femme"/>
    <d v="1948-10-04T00:00:00"/>
    <d v="2018-05-30T00:00:00"/>
    <d v="2018-06-04T00:00:00"/>
    <n v="5"/>
    <s v="Onco"/>
    <x v="4"/>
    <s v="vessie"/>
    <n v="155"/>
    <n v="38"/>
    <n v="49"/>
    <s v="NC"/>
    <x v="7"/>
    <s v="renseigné"/>
    <x v="0"/>
    <n v="1"/>
    <s v="entre 1 et 5"/>
    <s v="NC"/>
    <n v="11"/>
    <n v="-29"/>
    <s v="NC"/>
    <s v="perte"/>
    <s v="NC"/>
    <s v="NC"/>
    <s v="non renseigné"/>
    <s v="renseigné"/>
    <s v="renseigné"/>
    <n v="33"/>
    <s v="1_OK"/>
    <s v="NC"/>
    <n v="9"/>
    <n v="0.88"/>
    <n v="0.82"/>
    <d v="2018-08-03T00:00:00"/>
    <s v="NC"/>
    <n v="0"/>
    <n v="0"/>
    <s v="m1"/>
    <s v="OUI"/>
    <s v="NON"/>
    <s v="NON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8-01-01T00:00:00"/>
    <s v="NC"/>
    <s v="NON"/>
    <s v="OUI"/>
    <s v="IV"/>
    <s v="NON"/>
    <s v="NC"/>
    <s v="NC"/>
    <s v="NC"/>
    <m/>
    <m/>
    <m/>
    <m/>
    <m/>
    <m/>
    <m/>
    <m/>
    <s v="Reprise de pds 9 kg en 6mois"/>
  </r>
  <r>
    <n v="31"/>
    <x v="1"/>
    <s v="201706"/>
    <s v="Juin"/>
    <n v="2017"/>
    <s v="Carrera"/>
    <s v="jean paul"/>
    <n v="58"/>
    <s v="Homme"/>
    <d v="1957-10-30T00:00:00"/>
    <d v="2017-06-08T00:00:00"/>
    <d v="2017-06-10T00:00:00"/>
    <n v="2"/>
    <s v="Onco"/>
    <x v="1"/>
    <s v="gastrique"/>
    <n v="170"/>
    <n v="68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10T00:00:00"/>
    <d v="2017-06-0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-10kg en 4 semaine d'apres CR rÃ©a_x000a_entrÃ©e pr PAL/ decouverte kcer estomac av sd paraneo a type CIVD... DC par HemoR ext"/>
  </r>
  <r>
    <n v="43"/>
    <x v="2"/>
    <s v="201612"/>
    <s v="Décembre"/>
    <n v="2016"/>
    <s v="Carrere"/>
    <s v="Jacqueline"/>
    <n v="66"/>
    <s v="Femme"/>
    <d v="1950-01-19T00:00:00"/>
    <d v="2016-12-03T00:00:00"/>
    <d v="2016-12-05T00:00:00"/>
    <n v="2"/>
    <s v="Hemato"/>
    <x v="3"/>
    <s v="LAM"/>
    <n v="153"/>
    <s v="NC"/>
    <n v="55"/>
    <s v="NC"/>
    <x v="12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s v="1_OK"/>
    <s v="NC"/>
    <n v="0"/>
    <n v="0"/>
    <n v="0"/>
    <d v="2017-07-12T00:00:00"/>
    <d v="2017-04-05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hemocs mal realisées"/>
    <m/>
    <m/>
    <m/>
    <m/>
    <m/>
    <m/>
    <m/>
    <m/>
    <s v="NC"/>
  </r>
  <r>
    <n v="93"/>
    <x v="3"/>
    <s v="201806"/>
    <s v="Juin"/>
    <n v="2018"/>
    <s v="ceniccola"/>
    <s v="patricia"/>
    <n v="56"/>
    <s v="Femme"/>
    <d v="1962-05-17T00:00:00"/>
    <d v="2018-06-04T00:00:00"/>
    <d v="2018-06-11T00:00:00"/>
    <n v="7"/>
    <s v="Onco"/>
    <x v="0"/>
    <s v="sein"/>
    <n v="165"/>
    <n v="85"/>
    <n v="82"/>
    <s v="NC"/>
    <x v="9"/>
    <s v="renseigné"/>
    <x v="1"/>
    <n v="1"/>
    <s v="entre 1 et 5"/>
    <s v="NC"/>
    <n v="-3"/>
    <n v="4"/>
    <s v="NC"/>
    <s v="gain"/>
    <s v="NC"/>
    <s v="NC"/>
    <s v="non renseigné"/>
    <s v="renseigné"/>
    <s v="renseigné"/>
    <n v="36"/>
    <s v="1_OK"/>
    <s v="NC"/>
    <n v="83"/>
    <s v="NC"/>
    <s v="NC"/>
    <d v="2018-06-11T00:00:00"/>
    <s v="NC"/>
    <n v="0"/>
    <n v="0"/>
    <s v="NC"/>
    <s v="NON"/>
    <s v="NC"/>
    <s v="NC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NON"/>
    <s v="SP"/>
    <s v="NON"/>
    <s v="NC"/>
    <s v="NC"/>
    <s v="NC"/>
    <m/>
    <m/>
    <m/>
    <m/>
    <m/>
    <m/>
    <m/>
    <m/>
    <s v="NC"/>
  </r>
  <r>
    <n v="9"/>
    <x v="1"/>
    <s v="201706"/>
    <s v="Juin"/>
    <n v="2017"/>
    <s v="Champion"/>
    <s v="Rene"/>
    <n v="74"/>
    <s v="Homme"/>
    <d v="1942-02-04T00:00:00"/>
    <d v="2017-06-01T00:00:00"/>
    <d v="2017-06-27T00:00:00"/>
    <n v="26"/>
    <s v="Hemato"/>
    <x v="3"/>
    <s v="myelome"/>
    <n v="178"/>
    <s v="NC"/>
    <n v="94"/>
    <n v="100"/>
    <x v="9"/>
    <s v="renseigné"/>
    <x v="1"/>
    <n v="5"/>
    <s v="entre 5 et 10"/>
    <n v="6"/>
    <s v="NC"/>
    <s v="NC"/>
    <s v="perte"/>
    <s v="NC"/>
    <n v="-6"/>
    <n v="6"/>
    <s v="renseigné"/>
    <s v="non renseigné"/>
    <s v="non renseigné"/>
    <s v="NC"/>
    <s v="4_NSP"/>
    <s v="NC"/>
    <n v="0"/>
    <n v="0"/>
    <n v="0"/>
    <d v="2017-07-03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suvi en parralele a gre_x000a_entrÃ©e pr sd hyperalgique , sur coxarthrose avec indic chir_x000a_pas de diet vu"/>
  </r>
  <r>
    <n v="10"/>
    <x v="1"/>
    <s v="201706"/>
    <s v="Juin"/>
    <n v="2017"/>
    <s v="Chretien"/>
    <s v="Helene"/>
    <n v="82"/>
    <s v="Femme"/>
    <d v="1933-07-15T00:00:00"/>
    <d v="2017-06-01T00:00:00"/>
    <d v="2017-06-08T00:00:00"/>
    <n v="7"/>
    <s v="Hemato"/>
    <x v="3"/>
    <s v="LAL"/>
    <n v="160"/>
    <n v="52"/>
    <n v="52"/>
    <n v="55"/>
    <x v="7"/>
    <s v="renseigné"/>
    <x v="0"/>
    <n v="2"/>
    <s v="entre 1 et 5"/>
    <n v="3"/>
    <n v="0"/>
    <n v="0"/>
    <s v="perte"/>
    <s v="perte"/>
    <n v="-6"/>
    <n v="6"/>
    <s v="renseigné"/>
    <s v="renseigné"/>
    <s v="non renseigné"/>
    <s v="NC"/>
    <s v="2_DM"/>
    <s v="NC"/>
    <n v="0"/>
    <n v="0"/>
    <n v="0"/>
    <s v="NC"/>
    <s v="NC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52 kg en avril 2017"/>
  </r>
  <r>
    <n v="126"/>
    <x v="0"/>
    <s v="201712"/>
    <s v="Décembre"/>
    <n v="2017"/>
    <s v="Chretien"/>
    <s v="Helene"/>
    <n v="84"/>
    <s v="Femme"/>
    <d v="1933-07-15T00:00:00"/>
    <d v="2017-11-14T00:00:00"/>
    <d v="2017-12-09T00:00:00"/>
    <n v="25"/>
    <s v="Hemato"/>
    <x v="3"/>
    <s v="LA"/>
    <n v="163"/>
    <s v="NC"/>
    <n v="45"/>
    <n v="49"/>
    <x v="10"/>
    <s v="renseigné"/>
    <x v="4"/>
    <n v="2"/>
    <s v="entre 1 et 5"/>
    <n v="4"/>
    <s v="NC"/>
    <s v="NC"/>
    <s v="perte"/>
    <s v="NC"/>
    <n v="-9"/>
    <n v="9"/>
    <s v="renseigné"/>
    <s v="non renseigné"/>
    <s v="renseigné"/>
    <n v="27"/>
    <s v="3_DS"/>
    <s v="NC"/>
    <s v="NC"/>
    <s v="NC"/>
    <s v="NC"/>
    <d v="2017-12-09T00:00:00"/>
    <d v="2017-11-29T00:00:00"/>
    <n v="1"/>
    <n v="0"/>
    <s v="m6"/>
    <s v="NC"/>
    <s v="NC"/>
    <s v="DSE43"/>
    <s v="OUI"/>
    <s v="NON"/>
    <s v="OUI"/>
    <s v="NC"/>
    <s v="OUI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  <d v="2017-11-15T00:00:00"/>
    <s v="staph epi"/>
    <s v="taph epi… pas d'olimel"/>
    <m/>
    <m/>
    <s v="OUI"/>
    <m/>
    <m/>
    <m/>
    <m/>
    <m/>
    <s v="Pas de crp alors que inf de PAC_x000a_omi ++"/>
  </r>
  <r>
    <n v="127"/>
    <x v="0"/>
    <s v="201712"/>
    <s v="Décembre"/>
    <n v="2017"/>
    <s v="colombo"/>
    <s v="aldo"/>
    <n v="66"/>
    <s v="Homme"/>
    <d v="1951-01-09T00:00:00"/>
    <d v="2017-12-03T00:00:00"/>
    <d v="2017-12-13T00:00:00"/>
    <n v="10"/>
    <s v="Onco"/>
    <x v="8"/>
    <s v="ependymome du cervelet"/>
    <n v="183"/>
    <n v="74"/>
    <n v="64"/>
    <s v="NC"/>
    <x v="11"/>
    <s v="renseigné"/>
    <x v="0"/>
    <n v="1"/>
    <s v="entre 1 et 5"/>
    <s v="NC"/>
    <n v="-10"/>
    <n v="14"/>
    <s v="NC"/>
    <s v="gain"/>
    <s v="NC"/>
    <s v="NC"/>
    <s v="non renseigné"/>
    <s v="renseigné"/>
    <s v="renseigné"/>
    <n v="39"/>
    <s v="1_OK"/>
    <s v="NC"/>
    <n v="12"/>
    <n v="1.21"/>
    <n v="0.87"/>
    <d v="2017-01-08T00:00:00"/>
    <s v="NC"/>
    <n v="1"/>
    <n v="2"/>
    <s v="m1"/>
    <s v="OUI"/>
    <s v="NC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NC"/>
  </r>
  <r>
    <n v="128"/>
    <x v="0"/>
    <s v="201712"/>
    <s v="Décembre"/>
    <n v="2017"/>
    <s v="costanzo"/>
    <s v="robert"/>
    <n v="76"/>
    <s v="Homme"/>
    <d v="1941-07-04T00:00:00"/>
    <d v="2017-12-01T00:00:00"/>
    <d v="2017-12-15T00:00:00"/>
    <n v="14"/>
    <s v="Hemato"/>
    <x v="3"/>
    <s v="LLC"/>
    <n v="171"/>
    <n v="74"/>
    <n v="63"/>
    <s v="NC"/>
    <x v="8"/>
    <s v="non renseigné"/>
    <x v="3"/>
    <n v="1"/>
    <s v="entre 1 et 5"/>
    <s v="NC"/>
    <n v="-11"/>
    <n v="15"/>
    <s v="NC"/>
    <s v="gain"/>
    <s v="NC"/>
    <s v="NC"/>
    <s v="non renseigné"/>
    <s v="renseigné"/>
    <s v="renseigné"/>
    <n v="26"/>
    <s v="3_DS"/>
    <s v="NC"/>
    <n v="48"/>
    <s v="NC"/>
    <s v="NC"/>
    <d v="2017-09-24T00:00:00"/>
    <s v="NC"/>
    <n v="0"/>
    <n v="2"/>
    <s v="m6"/>
    <s v="NON"/>
    <s v="NC"/>
    <s v="NC"/>
    <s v="NON"/>
    <s v="NON"/>
    <s v="NON"/>
    <s v="NC"/>
    <s v="OUI"/>
    <s v="OUI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En RC"/>
  </r>
  <r>
    <n v="68"/>
    <x v="2"/>
    <s v="201612"/>
    <s v="Décembre"/>
    <n v="2016"/>
    <s v="Danaila"/>
    <s v="Valuta"/>
    <n v="56"/>
    <s v="Femme"/>
    <d v="1960-11-16T00:00:00"/>
    <d v="2016-12-06T00:00:00"/>
    <d v="2016-12-08T00:00:00"/>
    <n v="1"/>
    <s v="Onco"/>
    <x v="6"/>
    <s v="ORL"/>
    <n v="170"/>
    <s v="NC"/>
    <n v="44"/>
    <s v="NC"/>
    <x v="13"/>
    <s v="non renseigné"/>
    <x v="3"/>
    <n v="1"/>
    <s v="entre 1 et 5"/>
    <s v="NC"/>
    <s v="NC"/>
    <s v="NC"/>
    <s v="NC"/>
    <s v="NC"/>
    <s v="NC"/>
    <s v="NC"/>
    <s v="non renseigné"/>
    <s v="non renseigné"/>
    <s v="non renseigné"/>
    <s v="NC"/>
    <s v="3_DS"/>
    <s v="NC"/>
    <n v="0"/>
    <n v="0"/>
    <n v="0"/>
    <d v="2018-08-14T00:00:00"/>
    <d v="2017-01-25T00:00:00"/>
    <n v="0"/>
    <n v="0"/>
    <s v="NC"/>
    <s v="NC"/>
    <s v="NC"/>
    <s v="NC"/>
    <s v="NON"/>
    <s v="NON"/>
    <s v="NON"/>
    <s v="NON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  <s v="NC"/>
    <s v="NC"/>
    <s v="NC"/>
    <m/>
    <m/>
    <m/>
    <m/>
    <m/>
    <m/>
    <m/>
    <m/>
    <s v="Hospit pr realisation de sa C1J1"/>
  </r>
  <r>
    <n v="129"/>
    <x v="0"/>
    <s v="201712"/>
    <s v="Décembre"/>
    <n v="2017"/>
    <s v="Delprete"/>
    <s v="maria"/>
    <n v="82"/>
    <s v="Femme"/>
    <d v="1935-07-06T00:00:00"/>
    <d v="2017-11-09T00:00:00"/>
    <d v="2017-12-08T00:00:00"/>
    <n v="29"/>
    <s v="Hemato"/>
    <x v="3"/>
    <s v="myelome"/>
    <n v="160"/>
    <n v="84"/>
    <n v="73"/>
    <n v="69.400000000000006"/>
    <x v="14"/>
    <s v="renseigné"/>
    <x v="2"/>
    <n v="13"/>
    <s v="supérieur à 10"/>
    <n v="-3.5999999999999943"/>
    <n v="-11"/>
    <n v="13"/>
    <s v="gain"/>
    <s v="gain"/>
    <n v="5"/>
    <n v="-5"/>
    <s v="renseigné"/>
    <s v="renseigné"/>
    <s v="renseigné"/>
    <n v="27"/>
    <s v="3_DS"/>
    <s v="NC"/>
    <s v="NC"/>
    <s v="NC"/>
    <s v="NC"/>
    <d v="2017-12-08T00:00:00"/>
    <d v="2017-12-01T00:00:00"/>
    <n v="0"/>
    <n v="0"/>
    <s v="m6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OUI"/>
    <s v="NON"/>
    <s v="PO"/>
    <s v="NON"/>
    <s v="NC"/>
    <s v="NC"/>
    <s v="NC"/>
    <m/>
    <m/>
    <m/>
    <m/>
    <m/>
    <m/>
    <m/>
    <m/>
    <s v="NC"/>
  </r>
  <r>
    <n v="154"/>
    <x v="3"/>
    <s v="201806"/>
    <s v="Juin"/>
    <n v="2018"/>
    <s v="Demongeot"/>
    <s v="Betty"/>
    <n v="68"/>
    <s v="Femme"/>
    <d v="1949-08-21T00:00:00"/>
    <d v="2018-06-06T00:00:00"/>
    <d v="2018-06-08T00:00:00"/>
    <n v="2"/>
    <s v="Onco"/>
    <x v="1"/>
    <s v="pancreas"/>
    <n v="160"/>
    <n v="70"/>
    <n v="66"/>
    <s v="NC"/>
    <x v="3"/>
    <s v="non renseigné"/>
    <x v="3"/>
    <n v="1"/>
    <s v="entre 1 et 5"/>
    <s v="NC"/>
    <n v="-4"/>
    <n v="6"/>
    <s v="NC"/>
    <s v="gain"/>
    <s v="NC"/>
    <s v="NC"/>
    <s v="non renseigné"/>
    <s v="renseigné"/>
    <s v="renseigné"/>
    <n v="31"/>
    <s v="1_OK"/>
    <s v="NC"/>
    <n v="40"/>
    <s v="NC"/>
    <s v="NC"/>
    <s v="NC"/>
    <s v="NC"/>
    <n v="2"/>
    <n v="0"/>
    <s v="m1"/>
    <s v="NON"/>
    <s v="NC"/>
    <s v="NC"/>
    <s v="NON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113"/>
    <x v="3"/>
    <s v="201806"/>
    <s v="Juin"/>
    <n v="2018"/>
    <s v="Derrien"/>
    <s v="gilbert"/>
    <n v="69"/>
    <s v="Homme"/>
    <d v="1945-08-08T00:00:00"/>
    <d v="2018-06-05T00:00:00"/>
    <d v="2018-06-29T00:00:00"/>
    <n v="24"/>
    <s v="Onco"/>
    <x v="1"/>
    <s v="colon"/>
    <n v="174"/>
    <s v="NC"/>
    <n v="52"/>
    <s v="NC"/>
    <x v="10"/>
    <s v="renseigné"/>
    <x v="4"/>
    <n v="1"/>
    <s v="entre 1 et 5"/>
    <s v="NC"/>
    <s v="NC"/>
    <s v="NC"/>
    <s v="NC"/>
    <s v="NC"/>
    <s v="NC"/>
    <s v="NC"/>
    <s v="non renseigné"/>
    <s v="non renseigné"/>
    <s v="renseigné"/>
    <n v="27"/>
    <s v="2_DM"/>
    <s v="NC"/>
    <n v="80"/>
    <n v="1.02"/>
    <n v="0.85"/>
    <d v="2018-07-07T00:00:00"/>
    <s v="NC"/>
    <n v="1"/>
    <n v="2"/>
    <s v="NC"/>
    <s v="OUI"/>
    <s v="NON"/>
    <s v="NC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denutrition non evaluable car pds declaratif, du fait tetraplegie "/>
  </r>
  <r>
    <n v="28"/>
    <x v="1"/>
    <s v="201706"/>
    <s v="Juin"/>
    <n v="2017"/>
    <s v="Desnouveaux "/>
    <s v="Gilles"/>
    <n v="62"/>
    <s v="Homme"/>
    <d v="1954-01-10T00:00:00"/>
    <d v="2017-06-07T00:00:00"/>
    <d v="2017-06-08T00:00:00"/>
    <n v="1"/>
    <s v="Onco"/>
    <x v="1"/>
    <s v="gastrique"/>
    <n v="175"/>
    <n v="50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08T00:00:00"/>
    <d v="2017-05-1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dc par hemoR ext massive_x000a_50kg en mai 2017_x000a_albu a 16 debut Juin_x000a_jamais vu diet de tte sa PEC"/>
  </r>
  <r>
    <n v="116"/>
    <x v="3"/>
    <s v="201806"/>
    <s v="Juin"/>
    <n v="2018"/>
    <s v="DHO"/>
    <s v="lucette"/>
    <n v="73"/>
    <s v="Femme"/>
    <d v="1945-01-17T00:00:00"/>
    <d v="2018-06-07T00:00:00"/>
    <d v="2018-07-03T00:00:00"/>
    <n v="26"/>
    <s v="Onco"/>
    <x v="1"/>
    <s v="CHC"/>
    <n v="151"/>
    <n v="86"/>
    <n v="74"/>
    <n v="80"/>
    <x v="1"/>
    <s v="renseigné"/>
    <x v="1"/>
    <n v="3"/>
    <s v="entre 1 et 5"/>
    <n v="6"/>
    <n v="-12"/>
    <n v="14"/>
    <s v="perte"/>
    <s v="gain"/>
    <n v="-8"/>
    <n v="8"/>
    <s v="renseigné"/>
    <s v="renseigné"/>
    <s v="renseigné"/>
    <n v="30"/>
    <s v="3_DS"/>
    <s v="NC"/>
    <n v="40"/>
    <s v="NC"/>
    <s v="NC"/>
    <d v="2018-07-12T00:00:00"/>
    <s v="NC"/>
    <n v="0"/>
    <n v="0"/>
    <s v="m1"/>
    <s v="NON"/>
    <s v="NC"/>
    <s v="DSE43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d v="2017-11-01T00:00:00"/>
    <s v="NC"/>
    <s v="NON"/>
    <s v="NON"/>
    <s v="SP"/>
    <s v="NON"/>
    <s v="NC"/>
    <s v="NC"/>
    <s v="NC"/>
    <m/>
    <m/>
    <m/>
    <m/>
    <m/>
    <m/>
    <m/>
    <m/>
    <s v="sd oedemato ascitique"/>
  </r>
  <r>
    <n v="130"/>
    <x v="0"/>
    <s v="201712"/>
    <s v="Décembre"/>
    <n v="2017"/>
    <s v="Enard"/>
    <s v="eric"/>
    <n v="58"/>
    <s v="Homme"/>
    <d v="1959-06-28T00:00:00"/>
    <d v="2017-10-27T00:00:00"/>
    <d v="2017-12-11T00:00:00"/>
    <n v="45"/>
    <s v="Onco"/>
    <x v="7"/>
    <s v="prostate"/>
    <n v="184"/>
    <n v="77"/>
    <n v="69"/>
    <n v="66"/>
    <x v="7"/>
    <s v="renseigné"/>
    <x v="0"/>
    <n v="7"/>
    <s v="entre 5 et 10"/>
    <n v="-3"/>
    <n v="-8"/>
    <n v="10"/>
    <s v="gain"/>
    <s v="gain"/>
    <n v="4"/>
    <n v="-4"/>
    <s v="renseigné"/>
    <s v="renseigné"/>
    <s v="renseigné"/>
    <n v="30"/>
    <s v="2_DM"/>
    <s v="NC"/>
    <n v="20"/>
    <s v="NC"/>
    <s v="NC"/>
    <d v="2017-12-20T00:00:00"/>
    <d v="2017-12-11T00:00:00"/>
    <n v="0"/>
    <n v="0"/>
    <s v="m6"/>
    <s v="NC"/>
    <s v="NC"/>
    <s v="DME44.1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NC"/>
  </r>
  <r>
    <n v="131"/>
    <x v="0"/>
    <s v="201712"/>
    <s v="Décembre"/>
    <n v="2017"/>
    <s v="Eymin"/>
    <s v="jeanine"/>
    <n v="67"/>
    <s v="Femme"/>
    <d v="1950-01-29T00:00:00"/>
    <d v="2017-11-27T00:00:00"/>
    <d v="2017-12-20T00:00:00"/>
    <n v="23"/>
    <s v="Onco"/>
    <x v="6"/>
    <s v="ORL"/>
    <n v="162"/>
    <n v="55"/>
    <n v="53"/>
    <n v="57"/>
    <x v="7"/>
    <s v="renseigné"/>
    <x v="0"/>
    <n v="3"/>
    <s v="entre 1 et 5"/>
    <n v="4"/>
    <n v="-2"/>
    <n v="4"/>
    <s v="perte"/>
    <s v="gain"/>
    <n v="-8"/>
    <n v="8"/>
    <s v="renseigné"/>
    <s v="renseigné"/>
    <s v="renseigné"/>
    <n v="22"/>
    <s v="2_DM"/>
    <s v="NC"/>
    <n v="54"/>
    <s v="NC"/>
    <s v="NC"/>
    <d v="2018-04-04T00:00:00"/>
    <s v="NC"/>
    <n v="0"/>
    <n v="0"/>
    <s v="m1"/>
    <s v="NON"/>
    <s v="NC"/>
    <s v="NC"/>
    <s v="NON"/>
    <s v="OUI"/>
    <s v="NON"/>
    <s v="NC"/>
    <s v="NC"/>
    <s v="NON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94"/>
    <x v="3"/>
    <s v="201806"/>
    <s v="Juin"/>
    <n v="2018"/>
    <s v="Faragoni"/>
    <s v="jean"/>
    <n v="84"/>
    <s v="Homme"/>
    <d v="1934-04-30T00:00:00"/>
    <d v="2018-05-31T00:00:00"/>
    <d v="2018-06-07T00:00:00"/>
    <n v="7"/>
    <s v="Onco"/>
    <x v="4"/>
    <s v="vessie"/>
    <n v="176"/>
    <n v="97"/>
    <n v="78"/>
    <n v="81"/>
    <x v="2"/>
    <s v="renseigné"/>
    <x v="2"/>
    <n v="1"/>
    <s v="entre 1 et 5"/>
    <n v="3"/>
    <n v="-19"/>
    <n v="20"/>
    <s v="perte"/>
    <s v="gain"/>
    <n v="-4"/>
    <n v="4"/>
    <s v="renseigné"/>
    <s v="renseigné"/>
    <s v="non renseigné"/>
    <s v="NC"/>
    <s v="4_NSP"/>
    <s v="NC"/>
    <s v="NC"/>
    <s v="NC"/>
    <s v="NC"/>
    <d v="2018-08-02T00:00:00"/>
    <s v="NC"/>
    <n v="1"/>
    <n v="2"/>
    <s v="m6"/>
    <s v="NC"/>
    <s v="NC"/>
    <s v="NC"/>
    <s v="NON"/>
    <s v="NON"/>
    <s v="NON"/>
    <s v="NC"/>
    <s v="NON"/>
    <s v="OUI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  <s v="NC"/>
    <s v="NC"/>
    <s v="NC"/>
    <m/>
    <m/>
    <m/>
    <m/>
    <m/>
    <m/>
    <m/>
    <m/>
    <s v="NC"/>
  </r>
  <r>
    <n v="132"/>
    <x v="0"/>
    <s v="201712"/>
    <s v="Décembre"/>
    <n v="2017"/>
    <s v="Fautrier"/>
    <s v="Patrice"/>
    <n v="71"/>
    <s v="Homme"/>
    <d v="1946-03-29T00:00:00"/>
    <d v="2017-11-13T00:00:00"/>
    <d v="2017-12-14T00:00:00"/>
    <n v="31"/>
    <s v="Onco"/>
    <x v="6"/>
    <s v="ORL"/>
    <n v="174"/>
    <s v="NC"/>
    <n v="72"/>
    <n v="70"/>
    <x v="0"/>
    <s v="renseigné"/>
    <x v="0"/>
    <n v="3"/>
    <s v="entre 1 et 5"/>
    <n v="-2"/>
    <s v="NC"/>
    <s v="NC"/>
    <s v="gain"/>
    <s v="NC"/>
    <n v="3"/>
    <n v="-3"/>
    <s v="renseigné"/>
    <s v="non renseigné"/>
    <s v="renseigné"/>
    <n v="19"/>
    <s v="3_DS"/>
    <s v="NC"/>
    <s v="NC"/>
    <s v="NC"/>
    <s v="NC"/>
    <d v="2018-06-26T00:00:00"/>
    <d v="2018-05-30T00:00:00"/>
    <n v="0"/>
    <n v="0"/>
    <s v="NC"/>
    <s v="NON"/>
    <s v="NC"/>
    <s v="DSE43"/>
    <s v="OUI"/>
    <s v="OUI"/>
    <s v="OUI"/>
    <s v="NC"/>
    <s v="OUI"/>
    <s v="OUI"/>
    <s v="Parenteral"/>
    <s v="NC"/>
    <s v="OUI"/>
    <s v="NON"/>
    <s v="NC"/>
    <s v="NC"/>
    <s v="NC"/>
    <s v="NC"/>
    <s v="OUI"/>
    <s v="NC"/>
    <s v="on"/>
    <s v="NC"/>
    <s v="NC"/>
    <s v="NON"/>
    <s v="OUI"/>
    <s v="IV"/>
    <s v="OUI"/>
    <d v="2017-11-21T00:00:00"/>
    <s v="staph epi"/>
    <s v="juste avant hospit , avait olimel"/>
    <m/>
    <m/>
    <s v="OUI"/>
    <m/>
    <m/>
    <m/>
    <m/>
    <m/>
    <s v="pas de pds de ref_x000a_jamais vu de diet av cette hospit"/>
  </r>
  <r>
    <n v="146"/>
    <x v="0"/>
    <s v="201712"/>
    <s v="Décembre"/>
    <n v="2017"/>
    <s v="Fecy"/>
    <s v="frederic"/>
    <n v="54"/>
    <s v="Homme"/>
    <d v="1963-08-07T00:00:00"/>
    <d v="2017-12-06T00:00:00"/>
    <d v="2017-12-21T00:00:00"/>
    <n v="15"/>
    <s v="Onco"/>
    <x v="1"/>
    <s v="colon"/>
    <n v="183"/>
    <n v="61"/>
    <n v="51"/>
    <n v="49"/>
    <x v="13"/>
    <s v="renseigné"/>
    <x v="4"/>
    <n v="2"/>
    <s v="entre 1 et 5"/>
    <n v="-2"/>
    <n v="-10"/>
    <n v="16"/>
    <s v="gain"/>
    <s v="gain"/>
    <n v="4"/>
    <n v="-4"/>
    <s v="renseigné"/>
    <s v="renseigné"/>
    <s v="non renseigné"/>
    <s v="NC"/>
    <s v="3_DS"/>
    <s v="NC"/>
    <s v="NC"/>
    <s v="NC"/>
    <s v="NC"/>
    <d v="2018-03-03T00:00:00"/>
    <d v="2018-02-27T00:00:00"/>
    <n v="3"/>
    <n v="2"/>
    <s v="m1"/>
    <s v="NC"/>
    <s v="NC"/>
    <s v="DSE43"/>
    <s v="OUI"/>
    <s v="NON"/>
    <s v="OUI"/>
    <s v="OUI"/>
    <s v="OUI"/>
    <s v="OUI"/>
    <s v="Parenteral"/>
    <s v="N7"/>
    <s v="NC"/>
    <s v="NON"/>
    <s v="NON"/>
    <s v="NC"/>
    <s v="NC"/>
    <s v="NC"/>
    <s v="NC"/>
    <s v="NC"/>
    <s v="on"/>
    <s v="NC"/>
    <s v="NC"/>
    <s v="NON"/>
    <s v="OUI"/>
    <s v="IV"/>
    <s v="NON"/>
    <s v="NC"/>
    <s v="NC"/>
    <s v="NC"/>
    <m/>
    <m/>
    <m/>
    <m/>
    <m/>
    <m/>
    <m/>
    <m/>
    <s v="NC"/>
  </r>
  <r>
    <n v="69"/>
    <x v="2"/>
    <s v="201612"/>
    <s v="Décembre"/>
    <n v="2016"/>
    <s v="Ferrero"/>
    <s v="Bernard"/>
    <n v="62"/>
    <s v="Homme"/>
    <d v="1954-09-07T00:00:00"/>
    <d v="2017-12-07T00:00:00"/>
    <d v="2017-12-15T00:00:00"/>
    <n v="8"/>
    <s v="Onco"/>
    <x v="1"/>
    <s v="CHC"/>
    <n v="170"/>
    <n v="65"/>
    <n v="70"/>
    <n v="72"/>
    <x v="0"/>
    <s v="renseigné"/>
    <x v="0"/>
    <n v="2"/>
    <s v="entre 1 et 5"/>
    <n v="2"/>
    <n v="5"/>
    <n v="-8"/>
    <s v="perte"/>
    <s v="perte"/>
    <n v="-3"/>
    <n v="3"/>
    <s v="renseigné"/>
    <s v="renseigné"/>
    <s v="renseigné"/>
    <n v="13"/>
    <s v="3_DS"/>
    <s v="NC"/>
    <n v="0"/>
    <n v="0"/>
    <n v="0"/>
    <d v="2017-01-01T00:00:00"/>
    <s v="NC"/>
    <n v="0"/>
    <n v="3"/>
    <s v="NC"/>
    <s v="NC"/>
    <s v="NC"/>
    <s v="NC"/>
    <s v="OUI"/>
    <s v="NON"/>
    <s v="NON"/>
    <s v="NC"/>
    <s v="NC"/>
    <s v="OUI"/>
    <s v="Parenteral"/>
    <s v="N7"/>
    <s v="OUI"/>
    <s v="NC"/>
    <s v="NC"/>
    <s v="NC"/>
    <s v="NC"/>
    <s v="NC"/>
    <s v="NC"/>
    <s v="NC"/>
    <s v="NC"/>
    <d v="2016-11-01T00:00:00"/>
    <n v="0"/>
    <s v="OUI"/>
    <s v="NON"/>
    <s v="PO"/>
    <s v="OUI"/>
    <d v="2016-12-16T00:00:00"/>
    <s v="staph epi"/>
    <s v="olimel/staph epi"/>
    <m/>
    <m/>
    <s v="OUI"/>
    <m/>
    <m/>
    <m/>
    <m/>
    <m/>
    <s v="notion inf PAC/NPE a staph epi"/>
  </r>
  <r>
    <n v="121"/>
    <x v="3"/>
    <s v="201806"/>
    <s v="Juin"/>
    <n v="2018"/>
    <s v="Fourmillier"/>
    <s v="Josette"/>
    <n v="66"/>
    <s v="Femme"/>
    <d v="1950-09-06T00:00:00"/>
    <d v="2018-06-06T00:00:00"/>
    <d v="2018-06-13T00:00:00"/>
    <n v="7"/>
    <s v="Onco"/>
    <x v="0"/>
    <s v="ovaire"/>
    <n v="162"/>
    <n v="70"/>
    <n v="69"/>
    <s v="NC"/>
    <x v="3"/>
    <s v="non renseigné"/>
    <x v="3"/>
    <n v="1"/>
    <s v="entre 1 et 5"/>
    <s v="NC"/>
    <n v="-1"/>
    <n v="1"/>
    <s v="NC"/>
    <s v="gain"/>
    <s v="NC"/>
    <s v="NC"/>
    <s v="non renseigné"/>
    <s v="renseigné"/>
    <s v="renseigné"/>
    <n v="25"/>
    <s v="2_DM"/>
    <s v="NC"/>
    <n v="83"/>
    <s v="NC"/>
    <s v="NC"/>
    <s v="NC"/>
    <s v="NC"/>
    <n v="0"/>
    <n v="0"/>
    <s v="NC"/>
    <s v="NON"/>
    <s v="NC"/>
    <s v="NC"/>
    <s v="NC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  <m/>
    <s v="NC"/>
  </r>
  <r>
    <n v="147"/>
    <x v="0"/>
    <s v="201712"/>
    <s v="Décembre"/>
    <n v="2017"/>
    <s v="Francheschini "/>
    <s v="germaine"/>
    <n v="74"/>
    <s v="Femme"/>
    <d v="1943-05-07T00:00:00"/>
    <d v="2017-12-06T00:00:00"/>
    <d v="2017-12-21T00:00:00"/>
    <n v="15"/>
    <s v="Onco"/>
    <x v="0"/>
    <s v="sein"/>
    <n v="160"/>
    <n v="44"/>
    <n v="40"/>
    <n v="42"/>
    <x v="15"/>
    <s v="renseigné"/>
    <x v="4"/>
    <n v="2"/>
    <s v="entre 1 et 5"/>
    <n v="2"/>
    <n v="-4"/>
    <n v="9"/>
    <s v="perte"/>
    <s v="gain"/>
    <n v="-5"/>
    <n v="5"/>
    <s v="renseigné"/>
    <s v="renseigné"/>
    <s v="non renseigné"/>
    <s v="NC"/>
    <s v="3_DS"/>
    <s v="NC"/>
    <s v="NC"/>
    <s v="NC"/>
    <s v="NC"/>
    <d v="2018-08-20T00:00:00"/>
    <d v="2018-04-18T00:00:00"/>
    <n v="1"/>
    <n v="2"/>
    <s v="m7"/>
    <s v="NON"/>
    <s v="NC"/>
    <s v="NC"/>
    <s v="OUI"/>
    <s v="OUI"/>
    <s v="OUI"/>
    <s v="OUI"/>
    <s v="NC"/>
    <s v="OUI"/>
    <s v="Parenteral"/>
    <s v="N7"/>
    <s v="NC"/>
    <s v="NC"/>
    <s v="NC"/>
    <s v="NC"/>
    <s v="NC"/>
    <s v="NC"/>
    <s v="NON"/>
    <s v="NC"/>
    <s v="NC"/>
    <s v="NC"/>
    <s v="NC"/>
    <s v="NON"/>
    <s v="OUI"/>
    <s v="IV"/>
    <s v="OUI"/>
    <d v="2017-12-04T00:00:00"/>
    <s v="klebsielle"/>
    <s v="olimel/ klebsielle avait NP ala maison"/>
    <m/>
    <m/>
    <m/>
    <m/>
    <m/>
    <s v="OUI"/>
    <m/>
    <m/>
    <s v="NC"/>
  </r>
  <r>
    <n v="11"/>
    <x v="1"/>
    <s v="201706"/>
    <s v="Juin"/>
    <n v="2017"/>
    <s v="Gachelin"/>
    <s v="Nicole"/>
    <n v="81"/>
    <s v="Femme"/>
    <d v="1935-03-03T00:00:00"/>
    <d v="2017-05-30T00:00:00"/>
    <d v="2017-06-09T00:00:00"/>
    <n v="10"/>
    <s v="Onco"/>
    <x v="1"/>
    <s v="pancreas"/>
    <s v="NC"/>
    <s v="NC"/>
    <s v="NC"/>
    <s v="NC"/>
    <x v="5"/>
    <s v="non renseigné"/>
    <x v="3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7-05T00:00:00"/>
    <d v="2017-06-12T00:00:00"/>
    <n v="0"/>
    <n v="0"/>
    <s v="NC"/>
    <s v="NC"/>
    <s v="NC"/>
    <s v="NC"/>
    <s v="NC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-5kg en 1 mois d'apres CR urgences_x000a_Kcer pancreas, jamais vu de diet depuis son entrÃ©e ds la maladie"/>
  </r>
  <r>
    <n v="95"/>
    <x v="3"/>
    <s v="201806"/>
    <s v="Juin"/>
    <n v="2018"/>
    <s v="Gaignier"/>
    <s v="Jean marc"/>
    <n v="66"/>
    <s v="Homme"/>
    <d v="1951-10-29T00:00:00"/>
    <d v="2018-05-24T00:00:00"/>
    <d v="2018-06-13T00:00:00"/>
    <n v="20"/>
    <s v="Onco"/>
    <x v="6"/>
    <s v="ORL"/>
    <n v="181"/>
    <n v="97"/>
    <n v="86"/>
    <n v="89"/>
    <x v="3"/>
    <s v="renseigné"/>
    <x v="2"/>
    <n v="2"/>
    <s v="entre 1 et 5"/>
    <n v="3"/>
    <n v="-11"/>
    <n v="11"/>
    <s v="perte"/>
    <s v="gain"/>
    <n v="-3"/>
    <n v="3"/>
    <s v="renseigné"/>
    <s v="renseigné"/>
    <s v="renseigné"/>
    <n v="26"/>
    <s v="2_DM"/>
    <s v="NC"/>
    <n v="11"/>
    <n v="0.87"/>
    <n v="0.65"/>
    <d v="2018-06-23T00:00:00"/>
    <d v="2018-05-26T00:00:00"/>
    <n v="2"/>
    <n v="2"/>
    <s v="m6"/>
    <s v="OUI"/>
    <s v="OUI"/>
    <s v="DME44.1"/>
    <s v="OUI"/>
    <s v="OUI"/>
    <s v="OUI"/>
    <s v="OUI"/>
    <s v="OUI"/>
    <s v="OUI"/>
    <s v="enterale"/>
    <s v="sng"/>
    <s v="NC"/>
    <s v="NC"/>
    <s v="NON"/>
    <s v="NC"/>
    <s v="NC"/>
    <s v="NC"/>
    <s v="NON"/>
    <s v="NC"/>
    <s v="NC"/>
    <d v="2018-03-01T00:00:00"/>
    <s v="NC"/>
    <s v="NON"/>
    <s v="OUI"/>
    <s v="IV"/>
    <s v="NON"/>
    <s v="NC"/>
    <s v="NC"/>
    <s v="NC"/>
    <m/>
    <m/>
    <m/>
    <m/>
    <m/>
    <m/>
    <m/>
    <m/>
    <s v="Pds stable, mais prise + 3kg durant hospit_x000a_a vu Dr.Millin_x000a__x000a_Pas de SRI_x000a_"/>
  </r>
  <r>
    <n v="45"/>
    <x v="2"/>
    <s v="201612"/>
    <s v="Décembre"/>
    <n v="2016"/>
    <s v="Giannasi"/>
    <s v="Celine"/>
    <n v="45"/>
    <s v="Femme"/>
    <d v="1971-04-15T00:00:00"/>
    <d v="2016-11-30T00:00:00"/>
    <d v="2016-12-05T00:00:00"/>
    <n v="5"/>
    <s v="Onco"/>
    <x v="0"/>
    <s v="sein"/>
    <n v="159"/>
    <n v="56"/>
    <n v="55"/>
    <n v="54"/>
    <x v="8"/>
    <s v="renseigné"/>
    <x v="0"/>
    <n v="2"/>
    <s v="entre 1 et 5"/>
    <n v="-1"/>
    <n v="-1"/>
    <n v="2"/>
    <s v="gain"/>
    <s v="gain"/>
    <n v="2"/>
    <n v="-2"/>
    <s v="renseigné"/>
    <s v="renseigné"/>
    <s v="non renseigné"/>
    <s v="NC"/>
    <s v="1_OK"/>
    <s v="NC"/>
    <n v="0"/>
    <n v="0"/>
    <n v="0"/>
    <d v="2017-03-24T00:00:00"/>
    <d v="2017-03-03T00:00:00"/>
    <n v="0"/>
    <n v="0"/>
    <s v="NC"/>
    <s v="NC"/>
    <s v="NC"/>
    <s v="NC"/>
    <s v="OUI"/>
    <s v="OUI"/>
    <s v="NON"/>
    <s v="NC"/>
    <s v="NC"/>
    <s v="NON"/>
    <s v="Parenteral"/>
    <s v="NC"/>
    <s v="NC"/>
    <s v="NC"/>
    <s v="NC"/>
    <s v="NC"/>
    <s v="NC"/>
    <s v="NC"/>
    <s v="NON"/>
    <s v="NC"/>
    <s v="NC"/>
    <d v="2016-10-01T00:00:00"/>
    <n v="0"/>
    <s v="NON"/>
    <s v="OUI"/>
    <s v="IV"/>
    <s v="NON"/>
    <s v="NC"/>
    <m/>
    <s v="inf en mars 2017 a staph epi/ NP deces dans les suites"/>
    <m/>
    <m/>
    <m/>
    <m/>
    <m/>
    <m/>
    <m/>
    <m/>
    <s v="NC"/>
  </r>
  <r>
    <n v="117"/>
    <x v="3"/>
    <s v="201806"/>
    <s v="Juin"/>
    <n v="2018"/>
    <s v="Gomez"/>
    <s v="helene"/>
    <n v="53"/>
    <s v="Femme"/>
    <d v="1965-04-14T00:00:00"/>
    <d v="2018-06-07T00:00:00"/>
    <d v="2018-06-09T00:00:00"/>
    <n v="2"/>
    <s v="Hemato"/>
    <x v="3"/>
    <s v="lymphome"/>
    <n v="166"/>
    <n v="72"/>
    <n v="70"/>
    <s v="NC"/>
    <x v="2"/>
    <s v="renseigné"/>
    <x v="2"/>
    <n v="1"/>
    <s v="entre 1 et 5"/>
    <s v="NC"/>
    <n v="-2"/>
    <n v="3"/>
    <s v="NC"/>
    <s v="gain"/>
    <s v="NC"/>
    <s v="NC"/>
    <s v="non renseigné"/>
    <s v="renseigné"/>
    <s v="renseigné"/>
    <n v="37"/>
    <s v="1_OK"/>
    <s v="NC"/>
    <n v="3"/>
    <s v="NC"/>
    <s v="NC"/>
    <d v="2018-09-19T00:00:00"/>
    <s v="NC"/>
    <n v="0"/>
    <n v="0"/>
    <s v="NC"/>
    <s v="NON"/>
    <s v="NC"/>
    <s v="NC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46"/>
    <x v="2"/>
    <s v="201612"/>
    <s v="Décembre"/>
    <n v="2016"/>
    <s v="Goulas"/>
    <s v="Ginette"/>
    <n v="71"/>
    <s v="Femme"/>
    <d v="1945-10-09T00:00:00"/>
    <d v="2016-11-14T00:00:00"/>
    <d v="2017-01-04T00:00:00"/>
    <n v="51"/>
    <s v="Onco"/>
    <x v="0"/>
    <s v="ovaire"/>
    <n v="166"/>
    <n v="78"/>
    <n v="70"/>
    <s v="NC"/>
    <x v="2"/>
    <s v="renseigné"/>
    <x v="2"/>
    <n v="1"/>
    <s v="entre 1 et 5"/>
    <s v="NC"/>
    <n v="-8"/>
    <n v="10"/>
    <s v="NC"/>
    <s v="gain"/>
    <s v="NC"/>
    <s v="NC"/>
    <s v="non renseigné"/>
    <s v="renseigné"/>
    <s v="non renseigné"/>
    <s v="NC"/>
    <s v="4_NSP"/>
    <s v="NC"/>
    <n v="0"/>
    <n v="0"/>
    <n v="0"/>
    <d v="2017-01-04T00:00:00"/>
    <d v="2016-12-21T00:00:00"/>
    <n v="0"/>
    <n v="0"/>
    <s v="NC"/>
    <s v="NC"/>
    <s v="NC"/>
    <s v="NC"/>
    <s v="OUI"/>
    <s v="NON"/>
    <s v="NON"/>
    <s v="NC"/>
    <s v="NC"/>
    <s v="NON"/>
    <s v="Parenteral"/>
    <s v="N7"/>
    <s v="NC"/>
    <s v="NC"/>
    <s v="NC"/>
    <s v="NC"/>
    <s v="NC"/>
    <s v="NC"/>
    <s v="NON"/>
    <s v="NC"/>
    <s v="NC"/>
    <d v="2016-08-01T00:00:00"/>
    <n v="0"/>
    <s v="NON"/>
    <s v="OUI"/>
    <s v="IV"/>
    <s v="OUI"/>
    <d v="2017-01-03T00:00:00"/>
    <s v="stpah epi/E.Coli"/>
    <s v="sous olimel juste avant hospit , staph epi + e.coli"/>
    <m/>
    <s v="OUI"/>
    <s v="OUI"/>
    <m/>
    <m/>
    <m/>
    <m/>
    <m/>
    <s v="50 jrs d'olimel sans vitamines, qui ont ete mis av l'hydrat_x000a_DC par inf de PAC_x000a_Tableau anasarque pdt hospit"/>
  </r>
  <r>
    <n v="32"/>
    <x v="1"/>
    <s v="201706"/>
    <s v="Juin"/>
    <n v="2017"/>
    <s v="Gracia"/>
    <s v="Danielle"/>
    <n v="76"/>
    <s v="Femme"/>
    <d v="1939-07-12T00:00:00"/>
    <d v="2017-06-08T00:00:00"/>
    <d v="2017-06-13T00:00:00"/>
    <n v="5"/>
    <s v="Onco"/>
    <x v="1"/>
    <s v="pancreas"/>
    <n v="165"/>
    <n v="50"/>
    <n v="43"/>
    <s v="NC"/>
    <x v="15"/>
    <s v="renseigné"/>
    <x v="4"/>
    <n v="1"/>
    <s v="entre 1 et 5"/>
    <s v="NC"/>
    <n v="-7"/>
    <n v="14"/>
    <s v="NC"/>
    <s v="gain"/>
    <s v="NC"/>
    <s v="NC"/>
    <s v="non renseigné"/>
    <s v="renseigné"/>
    <s v="non renseigné"/>
    <s v="NC"/>
    <s v="3_DS"/>
    <s v="NC"/>
    <n v="0"/>
    <n v="0"/>
    <n v="0"/>
    <d v="2018-03-08T00:00:00"/>
    <d v="2018-03-08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50 en dec 2016"/>
  </r>
  <r>
    <n v="70"/>
    <x v="2"/>
    <s v="201612"/>
    <s v="Décembre"/>
    <n v="2016"/>
    <s v="Gracia"/>
    <s v="Danielle"/>
    <n v="77"/>
    <s v="Femme"/>
    <d v="1939-07-12T00:00:00"/>
    <d v="2016-12-07T00:00:00"/>
    <d v="2016-12-13T00:00:00"/>
    <n v="6"/>
    <s v="Onco"/>
    <x v="1"/>
    <s v="pancreas"/>
    <n v="165"/>
    <s v="NC"/>
    <n v="48"/>
    <n v="51"/>
    <x v="16"/>
    <s v="renseigné"/>
    <x v="4"/>
    <n v="2"/>
    <s v="entre 1 et 5"/>
    <n v="3"/>
    <s v="NC"/>
    <s v="NC"/>
    <s v="perte"/>
    <s v="NC"/>
    <n v="-6"/>
    <n v="6"/>
    <s v="renseigné"/>
    <s v="non renseigné"/>
    <s v="non renseigné"/>
    <s v="NC"/>
    <s v="2_DM"/>
    <s v="NC"/>
    <n v="53"/>
    <n v="0"/>
    <n v="0"/>
    <d v="2018-03-08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  <s v="NC"/>
    <s v="NC"/>
    <s v="NC"/>
    <m/>
    <m/>
    <m/>
    <m/>
    <m/>
    <m/>
    <m/>
    <m/>
    <s v="NC"/>
  </r>
  <r>
    <n v="96"/>
    <x v="3"/>
    <s v="201806"/>
    <s v="Juin"/>
    <n v="2018"/>
    <s v="Guadagnoli"/>
    <s v="evelyne"/>
    <n v="64"/>
    <s v="Femme"/>
    <d v="1954-11-06T00:00:00"/>
    <d v="2018-05-26T00:00:00"/>
    <d v="2018-06-06T00:00:00"/>
    <n v="11"/>
    <s v="Onco"/>
    <x v="0"/>
    <s v="sein"/>
    <n v="164"/>
    <n v="62"/>
    <n v="61"/>
    <s v="NC"/>
    <x v="12"/>
    <s v="non renseigné"/>
    <x v="3"/>
    <n v="1"/>
    <s v="entre 1 et 5"/>
    <s v="NC"/>
    <n v="-1"/>
    <n v="2"/>
    <s v="NC"/>
    <s v="gain"/>
    <s v="NC"/>
    <s v="NC"/>
    <s v="non renseigné"/>
    <s v="renseigné"/>
    <s v="renseigné"/>
    <n v="38"/>
    <s v="1_OK"/>
    <s v="NC"/>
    <n v="8"/>
    <n v="1.05"/>
    <n v="0.94"/>
    <d v="2018-08-03T00:00:00"/>
    <d v="2018-05-07T00:00:00"/>
    <n v="2"/>
    <n v="0"/>
    <s v="NC"/>
    <s v="OUI"/>
    <s v="NC"/>
    <s v="NON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  <m/>
    <s v="Pas de perte de pds"/>
  </r>
  <r>
    <n v="12"/>
    <x v="1"/>
    <s v="201706"/>
    <s v="Juin"/>
    <n v="2017"/>
    <s v="Guenot"/>
    <s v="Roger"/>
    <n v="85"/>
    <s v="Homme"/>
    <d v="1930-12-24T00:00:00"/>
    <d v="2017-05-23T00:00:00"/>
    <d v="2017-06-17T00:00:00"/>
    <n v="25"/>
    <s v="Hemato"/>
    <x v="3"/>
    <s v="LAM"/>
    <n v="167"/>
    <s v="NC"/>
    <n v="104"/>
    <n v="104"/>
    <x v="17"/>
    <s v="non renseigné"/>
    <x v="3"/>
    <n v="2"/>
    <s v="entre 1 et 5"/>
    <n v="0"/>
    <s v="NC"/>
    <s v="NC"/>
    <s v="perte"/>
    <s v="NC"/>
    <n v="0"/>
    <n v="0"/>
    <s v="renseigné"/>
    <s v="non renseigné"/>
    <s v="non renseigné"/>
    <s v="NC"/>
    <s v="4_NSP"/>
    <s v="NC"/>
    <n v="0"/>
    <n v="0"/>
    <n v="0"/>
    <d v="2018-06-17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NC"/>
  </r>
  <r>
    <n v="133"/>
    <x v="0"/>
    <s v="201712"/>
    <s v="Décembre"/>
    <n v="2017"/>
    <s v="Guilbert"/>
    <s v="chantal"/>
    <n v="68"/>
    <s v="Femme"/>
    <d v="1949-10-05T00:00:00"/>
    <d v="2017-12-03T00:00:00"/>
    <d v="2017-12-22T00:00:00"/>
    <n v="19"/>
    <s v="Onco"/>
    <x v="0"/>
    <s v="sein"/>
    <n v="157"/>
    <s v="NC"/>
    <n v="64"/>
    <n v="60"/>
    <x v="3"/>
    <s v="non renseigné"/>
    <x v="3"/>
    <n v="3"/>
    <s v="entre 1 et 5"/>
    <n v="-4"/>
    <s v="NC"/>
    <s v="NC"/>
    <s v="gain"/>
    <s v="NC"/>
    <n v="6"/>
    <n v="-6"/>
    <s v="renseigné"/>
    <s v="non renseigné"/>
    <s v="non renseigné"/>
    <s v="NC"/>
    <s v="4_NSP"/>
    <s v="NC"/>
    <s v="NC"/>
    <s v="NC"/>
    <s v="NC"/>
    <d v="2018-08-01T00:00:00"/>
    <d v="2018-06-19T00:00:00"/>
    <n v="0"/>
    <n v="0"/>
    <s v="NC"/>
    <s v="NC"/>
    <s v="NC"/>
    <s v="NC"/>
    <s v="OUI"/>
    <s v="NON"/>
    <s v="OUI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13"/>
    <x v="1"/>
    <s v="201706"/>
    <s v="Juin"/>
    <n v="2017"/>
    <s v="Guston"/>
    <s v="André"/>
    <n v="84"/>
    <s v="Homme"/>
    <d v="1931-07-25T00:00:00"/>
    <d v="2017-05-30T00:00:00"/>
    <d v="2017-06-18T00:00:00"/>
    <n v="19"/>
    <s v="Hemato"/>
    <x v="3"/>
    <s v="SMD"/>
    <n v="168"/>
    <n v="70"/>
    <n v="65"/>
    <n v="69"/>
    <x v="12"/>
    <s v="non renseigné"/>
    <x v="3"/>
    <n v="3"/>
    <s v="entre 1 et 5"/>
    <n v="4"/>
    <n v="-5"/>
    <n v="7"/>
    <s v="perte"/>
    <s v="gain"/>
    <n v="-6"/>
    <n v="6"/>
    <s v="renseigné"/>
    <s v="renseigné"/>
    <s v="renseigné"/>
    <n v="29"/>
    <s v="3_DS"/>
    <s v="NC"/>
    <n v="0"/>
    <n v="0"/>
    <n v="0"/>
    <d v="2017-08-05T00:00:00"/>
    <d v="2017-04-12T00:00:00"/>
    <n v="0"/>
    <n v="3"/>
    <s v="NC"/>
    <s v="NC"/>
    <s v="NC"/>
    <s v="NC"/>
    <s v="OUI"/>
    <s v="NON"/>
    <s v="OUI"/>
    <s v="OUI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7-06-10T00:00:00"/>
    <s v="staph epi MR"/>
    <s v="NC"/>
    <m/>
    <m/>
    <s v="OUI"/>
    <m/>
    <m/>
    <m/>
    <m/>
    <m/>
    <s v="70kg en mai 2017"/>
  </r>
  <r>
    <n v="47"/>
    <x v="2"/>
    <s v="201612"/>
    <s v="Décembre"/>
    <n v="2016"/>
    <s v="Hachani"/>
    <s v="Sabah"/>
    <n v="58"/>
    <s v="Femme"/>
    <d v="1958-03-05T00:00:00"/>
    <d v="2016-12-05T00:00:00"/>
    <d v="2016-12-16T00:00:00"/>
    <n v="11"/>
    <s v="Onco"/>
    <x v="0"/>
    <s v="sein"/>
    <n v="163"/>
    <n v="85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4-01T00:00:00"/>
    <d v="2016-05-30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5-01T00:00:00"/>
    <n v="0"/>
    <s v="OUI"/>
    <s v="NON"/>
    <s v="PO"/>
    <s v="NON"/>
    <s v="NC"/>
    <s v="NC"/>
    <s v="NC"/>
    <m/>
    <m/>
    <m/>
    <m/>
    <m/>
    <m/>
    <m/>
    <m/>
    <s v="NC"/>
  </r>
  <r>
    <n v="71"/>
    <x v="2"/>
    <s v="201612"/>
    <s v="Décembre"/>
    <n v="2016"/>
    <s v="Hauville"/>
    <s v="Serge"/>
    <n v="69"/>
    <s v="Homme"/>
    <d v="1947-01-23T00:00:00"/>
    <d v="2016-12-05T00:00:00"/>
    <d v="2016-12-16T00:00:00"/>
    <n v="11"/>
    <s v="Hemato"/>
    <x v="3"/>
    <s v="LAM"/>
    <n v="180"/>
    <s v="NC"/>
    <n v="87"/>
    <s v="NC"/>
    <x v="6"/>
    <s v="renseigné"/>
    <x v="2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10-10T00:00:00"/>
    <d v="2017-01-09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OUI"/>
    <s v="NON"/>
    <s v="PO"/>
    <s v="NON"/>
    <s v="NC"/>
    <s v="NC"/>
    <s v="NC"/>
    <m/>
    <m/>
    <m/>
    <m/>
    <m/>
    <m/>
    <m/>
    <m/>
    <s v="NC"/>
  </r>
  <r>
    <n v="98"/>
    <x v="3"/>
    <s v="201806"/>
    <s v="Juin"/>
    <n v="2018"/>
    <s v="Hermann"/>
    <s v="Marie claire"/>
    <n v="74"/>
    <s v="Femme"/>
    <d v="1943-10-14T00:00:00"/>
    <d v="2018-05-31T00:00:00"/>
    <d v="2018-06-06T00:00:00"/>
    <n v="6"/>
    <s v="Hemato"/>
    <x v="3"/>
    <s v="LLC"/>
    <n v="160"/>
    <s v="NC"/>
    <n v="114"/>
    <n v="114"/>
    <x v="18"/>
    <s v="non renseigné"/>
    <x v="3"/>
    <n v="1"/>
    <s v="entre 1 et 5"/>
    <n v="0"/>
    <s v="NC"/>
    <s v="NC"/>
    <s v="perte"/>
    <s v="NC"/>
    <n v="0"/>
    <n v="0"/>
    <s v="renseigné"/>
    <s v="non renseigné"/>
    <s v="non renseigné"/>
    <s v="NC"/>
    <s v="4_NSP"/>
    <s v="NC"/>
    <s v="NC"/>
    <s v="NC"/>
    <s v="NC"/>
    <s v="NC"/>
    <d v="2018-08-07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Aucun bilan fait"/>
  </r>
  <r>
    <n v="66"/>
    <x v="2"/>
    <s v="201612"/>
    <s v="Décembre"/>
    <n v="2016"/>
    <s v="Holier"/>
    <s v="Jean"/>
    <n v="58"/>
    <s v="Homme"/>
    <d v="1958-01-08T00:00:00"/>
    <d v="2016-12-06T00:00:00"/>
    <d v="2016-12-13T00:00:00"/>
    <n v="7"/>
    <s v="Onco"/>
    <x v="1"/>
    <s v="gastrique"/>
    <n v="170"/>
    <n v="60"/>
    <n v="56"/>
    <s v="NC"/>
    <x v="11"/>
    <s v="renseigné"/>
    <x v="0"/>
    <n v="1"/>
    <s v="entre 1 et 5"/>
    <s v="NC"/>
    <n v="-4"/>
    <n v="7"/>
    <s v="NC"/>
    <s v="gain"/>
    <s v="NC"/>
    <s v="NC"/>
    <s v="non renseigné"/>
    <s v="renseigné"/>
    <s v="non renseigné"/>
    <s v="NC"/>
    <s v="4_NSP"/>
    <s v="NC"/>
    <n v="63"/>
    <s v="NON"/>
    <n v="0"/>
    <d v="2017-01-12T00:00:00"/>
    <d v="2017-01-12T00:00:00"/>
    <n v="0"/>
    <n v="0"/>
    <s v="m3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09-01T00:00:00"/>
    <n v="0"/>
    <s v="NON"/>
    <s v="IV"/>
    <s v="IV"/>
    <s v="NON"/>
    <s v="NC"/>
    <s v="NC"/>
    <s v="NC"/>
    <m/>
    <m/>
    <m/>
    <m/>
    <m/>
    <m/>
    <m/>
    <m/>
    <s v="NC"/>
  </r>
  <r>
    <n v="14"/>
    <x v="1"/>
    <s v="201706"/>
    <s v="Juin"/>
    <n v="2017"/>
    <s v="Hraiba"/>
    <s v="Ali"/>
    <n v="75"/>
    <s v="Homme"/>
    <d v="1940-12-31T00:00:00"/>
    <d v="2017-05-16T00:00:00"/>
    <d v="2017-06-14T00:00:00"/>
    <n v="29"/>
    <s v="Onco"/>
    <x v="4"/>
    <s v="vessie"/>
    <n v="175"/>
    <n v="98"/>
    <n v="86"/>
    <s v="NC"/>
    <x v="19"/>
    <s v="renseigné"/>
    <x v="2"/>
    <n v="1"/>
    <s v="entre 1 et 5"/>
    <s v="NC"/>
    <n v="-12"/>
    <n v="12"/>
    <s v="NC"/>
    <s v="gain"/>
    <s v="NC"/>
    <s v="NC"/>
    <s v="non renseigné"/>
    <s v="renseigné"/>
    <s v="renseigné"/>
    <n v="23"/>
    <s v="3_DS"/>
    <s v="NC"/>
    <n v="11"/>
    <n v="0"/>
    <n v="0"/>
    <d v="2017-06-14T00:00:00"/>
    <d v="2017-06-12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98 en mars 2017_x000a_albu C =27"/>
  </r>
  <r>
    <n v="134"/>
    <x v="0"/>
    <s v="201712"/>
    <s v="Décembre"/>
    <n v="2017"/>
    <s v="Hugon maille 12/07"/>
    <s v="arnaud"/>
    <n v="39"/>
    <s v="Femme"/>
    <d v="1978-04-24T00:00:00"/>
    <d v="2017-12-04T00:00:00"/>
    <d v="2017-12-13T00:00:00"/>
    <n v="9"/>
    <s v="Onco"/>
    <x v="4"/>
    <s v="renal"/>
    <n v="178"/>
    <s v="NC"/>
    <n v="88"/>
    <n v="81"/>
    <x v="19"/>
    <s v="renseigné"/>
    <x v="2"/>
    <n v="3"/>
    <s v="entre 1 et 5"/>
    <n v="-7"/>
    <s v="NC"/>
    <s v="NC"/>
    <s v="gain"/>
    <s v="NC"/>
    <n v="8"/>
    <n v="-8"/>
    <s v="renseigné"/>
    <s v="non renseigné"/>
    <s v="renseigné"/>
    <n v="28"/>
    <s v="2_DM"/>
    <s v="NC"/>
    <s v="NC"/>
    <s v="NC"/>
    <s v="NC"/>
    <d v="2018-10-20T00:00:00"/>
    <s v="NC"/>
    <n v="1"/>
    <n v="2"/>
    <s v="NC"/>
    <s v="NC"/>
    <s v="NC"/>
    <s v="DME44.1"/>
    <s v="OUI"/>
    <s v="OUI"/>
    <s v="OUI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-7kg durant hospit_x000a_Pas d'OMI_x000a_DM passÃ© en Ds durant hospit"/>
  </r>
  <r>
    <n v="29"/>
    <x v="1"/>
    <s v="201706"/>
    <s v="Juin"/>
    <n v="2017"/>
    <s v="Jackson"/>
    <s v="Bruno"/>
    <n v="55"/>
    <s v="Homme"/>
    <d v="1960-09-09T00:00:00"/>
    <d v="2017-06-07T00:00:00"/>
    <d v="2017-06-13T00:00:00"/>
    <n v="6"/>
    <s v="Onco"/>
    <x v="1"/>
    <s v="oesophage"/>
    <n v="177"/>
    <n v="46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13T00:00:00"/>
    <d v="2017-05-2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46kg en janv 2017_x000a_hospit ... FDV"/>
  </r>
  <r>
    <n v="15"/>
    <x v="1"/>
    <s v="201706"/>
    <s v="Juin"/>
    <n v="2017"/>
    <s v="Khajishvili"/>
    <s v="Tamar"/>
    <n v="37"/>
    <s v="Femme"/>
    <d v="1978-12-23T00:00:00"/>
    <d v="2017-03-03T00:00:00"/>
    <d v="2017-06-22T00:00:00"/>
    <n v="111"/>
    <s v="Onco"/>
    <x v="0"/>
    <s v="sein"/>
    <n v="163"/>
    <n v="58"/>
    <n v="56"/>
    <n v="52"/>
    <x v="4"/>
    <s v="renseigné"/>
    <x v="0"/>
    <n v="10"/>
    <s v="entre 5 et 10"/>
    <n v="-4"/>
    <n v="-2"/>
    <n v="3"/>
    <s v="gain"/>
    <s v="gain"/>
    <n v="7"/>
    <n v="-7"/>
    <s v="renseigné"/>
    <s v="renseigné"/>
    <s v="renseigné"/>
    <n v="37"/>
    <s v="1_OK"/>
    <s v="NC"/>
    <n v="0"/>
    <n v="0"/>
    <n v="0"/>
    <d v="2017-08-03T00:00:00"/>
    <d v="2017-06-21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  <s v="NC"/>
    <s v="NC"/>
    <s v="NC"/>
    <m/>
    <m/>
    <m/>
    <m/>
    <m/>
    <m/>
    <m/>
    <m/>
    <s v="58 en dec 2016_x000a_jamais vu de diet_x000a_Albu de sortie a 20"/>
  </r>
  <r>
    <n v="119"/>
    <x v="3"/>
    <s v="201806"/>
    <s v="Juin"/>
    <n v="2018"/>
    <s v="Laborde "/>
    <s v="Laeticia"/>
    <n v="42"/>
    <s v="Femme"/>
    <d v="1976-08-09T00:00:00"/>
    <d v="2018-06-08T00:00:00"/>
    <d v="2018-06-29T00:00:00"/>
    <n v="21"/>
    <s v="Onco"/>
    <x v="1"/>
    <s v="colon"/>
    <n v="160"/>
    <n v="77"/>
    <n v="71"/>
    <n v="66"/>
    <x v="19"/>
    <s v="non renseigné"/>
    <x v="3"/>
    <n v="3"/>
    <s v="entre 1 et 5"/>
    <n v="-5"/>
    <n v="-6"/>
    <n v="8"/>
    <s v="gain"/>
    <s v="gain"/>
    <n v="7"/>
    <n v="-7"/>
    <s v="renseigné"/>
    <s v="renseigné"/>
    <s v="renseigné"/>
    <n v="37"/>
    <s v="1_OK"/>
    <s v="NC"/>
    <n v="30"/>
    <n v="0.72"/>
    <n v="0.63"/>
    <d v="2018-08-29T00:00:00"/>
    <s v="NC"/>
    <n v="1"/>
    <n v="0"/>
    <s v="NC"/>
    <s v="OUI"/>
    <s v="NC"/>
    <s v="NON"/>
    <s v="OUI"/>
    <s v="OUI"/>
    <s v="OUI"/>
    <s v="OUI"/>
    <s v="NC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  <s v="NC"/>
    <s v="NC"/>
    <s v="NC"/>
    <m/>
    <m/>
    <m/>
    <m/>
    <m/>
    <m/>
    <m/>
    <m/>
    <s v="a la fin hospit, la patiente passe en denutrition moderÃ©e"/>
  </r>
  <r>
    <n v="99"/>
    <x v="3"/>
    <s v="201806"/>
    <s v="Juin"/>
    <n v="2018"/>
    <s v="Laboux"/>
    <s v="jeanine"/>
    <n v="82"/>
    <s v="Femme"/>
    <d v="1935-08-07T00:00:00"/>
    <d v="2018-05-31T00:00:00"/>
    <d v="2018-06-07T00:00:00"/>
    <n v="7"/>
    <s v="Onco"/>
    <x v="0"/>
    <s v="sein"/>
    <n v="160"/>
    <n v="87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renseigné"/>
    <n v="22"/>
    <s v="3_DS"/>
    <s v="NC"/>
    <n v="78"/>
    <n v="0.63"/>
    <n v="0.76"/>
    <d v="2018-08-07T00:00:00"/>
    <d v="2018-05-25T00:00:00"/>
    <n v="0"/>
    <n v="0"/>
    <s v="NC"/>
    <s v="OUI"/>
    <s v="NON"/>
    <s v="DSE43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EntrÃ©e sur Meta cere.. pas de poids.. entrÃ©e en SP"/>
  </r>
  <r>
    <n v="100"/>
    <x v="3"/>
    <s v="201806"/>
    <s v="Juin"/>
    <n v="2018"/>
    <s v="Larcheveque"/>
    <s v="andré"/>
    <n v="91"/>
    <s v="Homme"/>
    <d v="1927-12-28T00:00:00"/>
    <d v="2018-05-07T00:00:00"/>
    <d v="2018-06-11T00:00:00"/>
    <n v="35"/>
    <s v="Hemato"/>
    <x v="3"/>
    <s v="LAM"/>
    <n v="175"/>
    <n v="89"/>
    <n v="78"/>
    <s v="NC"/>
    <x v="2"/>
    <s v="renseigné"/>
    <x v="2"/>
    <n v="1"/>
    <s v="entre 1 et 5"/>
    <s v="NC"/>
    <n v="-11"/>
    <n v="12"/>
    <s v="NC"/>
    <s v="gain"/>
    <s v="NC"/>
    <s v="NC"/>
    <s v="non renseigné"/>
    <s v="renseigné"/>
    <s v="renseigné"/>
    <n v="20"/>
    <s v="3_DS"/>
    <s v="NC"/>
    <n v="100"/>
    <s v="OUI"/>
    <n v="0.62"/>
    <d v="2018-07-12T00:00:00"/>
    <d v="2018-06-19T00:00:00"/>
    <n v="2"/>
    <n v="2"/>
    <s v="m6"/>
    <s v="OUI"/>
    <s v="OUI"/>
    <s v="DME44.1"/>
    <s v="OUI"/>
    <s v="NON"/>
    <s v="OUI"/>
    <s v="OUI"/>
    <s v="OUI"/>
    <s v="OUI"/>
    <s v="SNA"/>
    <s v="NC"/>
    <s v="NC"/>
    <s v="NC"/>
    <s v="NC"/>
    <s v="OUI"/>
    <s v="OUI"/>
    <s v="OUI"/>
    <s v="NON"/>
    <s v="NC"/>
    <s v="NC"/>
    <d v="2018-03-01T00:00:00"/>
    <s v="NC"/>
    <s v="NON"/>
    <s v="OUI"/>
    <s v="IV"/>
    <s v="OUI"/>
    <d v="2018-07-03T00:00:00"/>
    <s v="PYO+Staph epi"/>
    <s v="NC"/>
    <s v="OUI"/>
    <m/>
    <s v="OUI"/>
    <m/>
    <m/>
    <m/>
    <m/>
    <m/>
    <s v="NC"/>
  </r>
  <r>
    <n v="49"/>
    <x v="2"/>
    <s v="201612"/>
    <s v="Décembre"/>
    <n v="2016"/>
    <s v="Le meur"/>
    <s v="Francette"/>
    <n v="82"/>
    <s v="Femme"/>
    <d v="1933-12-20T00:00:00"/>
    <d v="2016-12-05T00:00:00"/>
    <d v="2016-12-07T00:00:00"/>
    <n v="1"/>
    <s v="Hemato"/>
    <x v="3"/>
    <s v="lymphome"/>
    <n v="163"/>
    <n v="53"/>
    <n v="51"/>
    <s v="NC"/>
    <x v="11"/>
    <s v="renseigné"/>
    <x v="0"/>
    <n v="1"/>
    <s v="entre 1 et 5"/>
    <s v="NC"/>
    <n v="-2"/>
    <n v="4"/>
    <s v="NC"/>
    <s v="gain"/>
    <s v="NC"/>
    <s v="NC"/>
    <s v="non renseigné"/>
    <s v="renseigné"/>
    <s v="non renseigné"/>
    <s v="NC"/>
    <s v="2_DM"/>
    <s v="NC"/>
    <n v="0"/>
    <n v="0"/>
    <n v="0"/>
    <d v="2017-03-14T00:00:00"/>
    <d v="2017-02-10T00:00:00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OUI"/>
    <d v="2017-01-30T00:00:00"/>
    <s v="PNEUMOCOQUE"/>
    <s v="NC"/>
    <m/>
    <m/>
    <m/>
    <m/>
    <m/>
    <m/>
    <m/>
    <s v="OUI"/>
    <s v="le lendemain de son arrivÃ©e=&gt; hemmoR massive"/>
  </r>
  <r>
    <n v="101"/>
    <x v="3"/>
    <s v="201806"/>
    <s v="Juin"/>
    <n v="2018"/>
    <s v="Ledoux"/>
    <s v="Beatrice"/>
    <n v="51"/>
    <s v="Femme"/>
    <d v="1967-01-06T00:00:00"/>
    <d v="2018-06-01T00:00:00"/>
    <d v="2018-06-05T00:00:00"/>
    <n v="4"/>
    <s v="Onco"/>
    <x v="0"/>
    <s v="sein"/>
    <n v="160"/>
    <n v="64"/>
    <n v="64"/>
    <n v="64"/>
    <x v="2"/>
    <s v="renseigné"/>
    <x v="2"/>
    <n v="2"/>
    <s v="entre 1 et 5"/>
    <n v="0"/>
    <n v="0"/>
    <n v="0"/>
    <s v="perte"/>
    <s v="perte"/>
    <n v="0"/>
    <n v="0"/>
    <s v="renseigné"/>
    <s v="renseigné"/>
    <s v="renseigné"/>
    <n v="40"/>
    <s v="1_OK"/>
    <s v="NC"/>
    <n v="4"/>
    <s v="NON"/>
    <s v="NC"/>
    <s v="NC"/>
    <d v="2018-09-19T00:00:00"/>
    <n v="0"/>
    <n v="0"/>
    <s v="NC"/>
    <s v="NON"/>
    <s v="NON"/>
    <s v="NC"/>
    <s v="NON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Vu au plan annonce par DIET, "/>
  </r>
  <r>
    <n v="50"/>
    <x v="2"/>
    <s v="201612"/>
    <s v="Décembre"/>
    <n v="2016"/>
    <s v="Letellier"/>
    <s v="Philippe"/>
    <n v="76"/>
    <s v="Homme"/>
    <d v="1940-05-29T00:00:00"/>
    <d v="2016-12-01T00:00:00"/>
    <d v="2016-12-18T00:00:00"/>
    <n v="17"/>
    <s v="Onco"/>
    <x v="6"/>
    <s v="ORL"/>
    <n v="173"/>
    <n v="60"/>
    <n v="61"/>
    <s v="NC"/>
    <x v="7"/>
    <s v="renseigné"/>
    <x v="0"/>
    <n v="1"/>
    <s v="entre 1 et 5"/>
    <s v="NC"/>
    <n v="1"/>
    <n v="-2"/>
    <s v="NC"/>
    <s v="perte"/>
    <s v="NC"/>
    <s v="NC"/>
    <s v="non renseigné"/>
    <s v="renseigné"/>
    <s v="non renseigné"/>
    <s v="NC"/>
    <s v="2_DM"/>
    <s v="NC"/>
    <n v="0"/>
    <n v="0"/>
    <n v="0"/>
    <d v="2018-12-18T00:00:00"/>
    <d v="2016-11-23T00:00:00"/>
    <n v="0"/>
    <n v="0"/>
    <s v="m3"/>
    <s v="NC"/>
    <s v="NC"/>
    <s v="NC"/>
    <s v="OUI"/>
    <s v="NON"/>
    <s v="NON"/>
    <s v="NC"/>
    <s v="NC"/>
    <s v="NON"/>
    <s v="enterale"/>
    <s v="GPE"/>
    <s v="NC"/>
    <s v="NC"/>
    <s v="NC"/>
    <s v="NC"/>
    <s v="NC"/>
    <s v="NC"/>
    <s v="NON"/>
    <s v="NC"/>
    <s v="NC"/>
    <d v="2016-09-01T00:00:00"/>
    <n v="0"/>
    <s v="NON"/>
    <s v="OUI"/>
    <s v="IV"/>
    <s v="OUI"/>
    <d v="2016-12-03T00:00:00"/>
    <s v="staph hominis"/>
    <s v="NC"/>
    <m/>
    <m/>
    <m/>
    <s v="OUI"/>
    <m/>
    <m/>
    <m/>
    <m/>
    <s v="inf PAC durant sejour"/>
  </r>
  <r>
    <n v="51"/>
    <x v="2"/>
    <s v="201612"/>
    <s v="Décembre"/>
    <n v="2016"/>
    <s v="LLobregat"/>
    <s v="Jean francois"/>
    <n v="63"/>
    <s v="Homme"/>
    <d v="1953-09-20T00:00:00"/>
    <d v="2016-11-04T00:00:00"/>
    <d v="2016-12-06T00:00:00"/>
    <n v="32"/>
    <s v="Onco"/>
    <x v="6"/>
    <s v="ORL"/>
    <s v="NC"/>
    <s v="NC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1-26T00:00:00"/>
    <d v="2016-10-03T00:00:00"/>
    <n v="1"/>
    <n v="0"/>
    <s v="NC"/>
    <s v="NC"/>
    <s v="NC"/>
    <s v="NC"/>
    <s v="OUI"/>
    <s v="NON"/>
    <s v="OUI"/>
    <s v="NC"/>
    <s v="OUI"/>
    <s v="NON"/>
    <s v="enterale"/>
    <s v="GPE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NC"/>
  </r>
  <r>
    <n v="102"/>
    <x v="3"/>
    <s v="201806"/>
    <s v="Juin"/>
    <n v="2018"/>
    <s v="Lombardo"/>
    <s v="thierry"/>
    <n v="58"/>
    <s v="Homme"/>
    <d v="1960-01-27T00:00:00"/>
    <d v="2018-05-27T00:00:00"/>
    <d v="2018-06-07T00:00:00"/>
    <n v="11"/>
    <s v="Hemato"/>
    <x v="3"/>
    <s v="LA"/>
    <n v="165"/>
    <n v="60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s v="NC"/>
    <s v="NC"/>
    <s v="NC"/>
    <d v="2018-06-20T00:00:00"/>
    <d v="2018-06-06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.....Aplasie febrile"/>
  </r>
  <r>
    <n v="135"/>
    <x v="0"/>
    <s v="201712"/>
    <s v="Décembre"/>
    <n v="2017"/>
    <s v="maes"/>
    <s v="brigitte"/>
    <n v="74"/>
    <s v="Femme"/>
    <d v="1943-09-10T00:00:00"/>
    <d v="2017-12-01T00:00:00"/>
    <d v="2017-12-14T00:00:00"/>
    <n v="13"/>
    <s v="Onco"/>
    <x v="0"/>
    <s v="uterus"/>
    <n v="155"/>
    <s v="NC"/>
    <n v="100"/>
    <s v="NC"/>
    <x v="20"/>
    <s v="non renseigné"/>
    <x v="3"/>
    <n v="1"/>
    <s v="entre 1 et 5"/>
    <s v="NC"/>
    <s v="NC"/>
    <s v="NC"/>
    <s v="NC"/>
    <s v="NC"/>
    <s v="NC"/>
    <s v="NC"/>
    <s v="non renseigné"/>
    <s v="non renseigné"/>
    <s v="renseigné"/>
    <n v="20"/>
    <s v="3_DS"/>
    <s v="NC"/>
    <s v="NC"/>
    <s v="NC"/>
    <s v="NC"/>
    <d v="2017-12-14T00:00:00"/>
    <s v="NC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  <d v="2018-11-27T00:00:00"/>
    <s v="staph epi"/>
    <s v="NC"/>
    <m/>
    <m/>
    <s v="OUI"/>
    <m/>
    <m/>
    <m/>
    <m/>
    <m/>
    <s v="pds declaratif car vn'a jamais ou etre pesÃ©e"/>
  </r>
  <r>
    <n v="103"/>
    <x v="3"/>
    <s v="201806"/>
    <s v="Juin"/>
    <n v="2018"/>
    <s v="Magetti"/>
    <s v="Josette"/>
    <n v="87"/>
    <s v="Femme"/>
    <d v="1931-02-20T00:00:00"/>
    <d v="2018-05-19T00:00:00"/>
    <d v="2018-06-04T00:00:00"/>
    <n v="16"/>
    <s v="Onco"/>
    <x v="1"/>
    <s v="pancreas"/>
    <s v="NC"/>
    <s v="NC"/>
    <n v="39"/>
    <n v="33"/>
    <x v="5"/>
    <s v="non renseigné"/>
    <x v="3"/>
    <n v="1"/>
    <s v="entre 1 et 5"/>
    <n v="-6"/>
    <s v="NC"/>
    <s v="NC"/>
    <s v="gain"/>
    <s v="NC"/>
    <n v="15"/>
    <n v="-15"/>
    <s v="renseigné"/>
    <s v="non renseigné"/>
    <s v="non renseigné"/>
    <s v="NC"/>
    <s v="4_NSP"/>
    <s v="NC"/>
    <s v="NC"/>
    <s v="NC"/>
    <s v="NC"/>
    <d v="2018-07-30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PAL exclu"/>
  </r>
  <r>
    <n v="104"/>
    <x v="3"/>
    <s v="201806"/>
    <s v="Juin"/>
    <n v="2018"/>
    <s v="Marro"/>
    <s v="carole"/>
    <n v="53"/>
    <s v="Femme"/>
    <d v="1964-08-23T00:00:00"/>
    <d v="2018-05-27T00:00:00"/>
    <d v="2018-06-07T00:00:00"/>
    <n v="11"/>
    <s v="Onco"/>
    <x v="1"/>
    <s v="colon"/>
    <n v="163"/>
    <n v="48"/>
    <n v="50"/>
    <n v="48"/>
    <x v="11"/>
    <s v="renseigné"/>
    <x v="0"/>
    <n v="2"/>
    <s v="entre 1 et 5"/>
    <n v="-2"/>
    <n v="2"/>
    <n v="-4"/>
    <s v="gain"/>
    <s v="perte"/>
    <n v="4"/>
    <n v="-4"/>
    <s v="renseigné"/>
    <s v="renseigné"/>
    <s v="renseigné"/>
    <n v="21"/>
    <s v="2_DM"/>
    <s v="NC"/>
    <s v="NC"/>
    <s v="NC"/>
    <s v="NC"/>
    <d v="2018-06-07T00:00:00"/>
    <d v="2018-03-21T00:00:00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5-01T00:00:00"/>
    <s v="NC"/>
    <s v="NON"/>
    <s v="OUI"/>
    <s v="IV"/>
    <s v="OUI"/>
    <d v="2018-05-04T00:00:00"/>
    <s v="STAPH DORE"/>
    <s v="NC"/>
    <m/>
    <m/>
    <m/>
    <m/>
    <s v="OUI"/>
    <m/>
    <m/>
    <m/>
    <s v="NC"/>
  </r>
  <r>
    <n v="105"/>
    <x v="3"/>
    <s v="201806"/>
    <s v="Juin"/>
    <n v="2018"/>
    <s v="Martin"/>
    <s v="evelyne"/>
    <n v="61"/>
    <s v="Femme"/>
    <d v="1956-10-17T00:00:00"/>
    <d v="2018-05-28T00:00:00"/>
    <d v="2018-06-19T00:00:00"/>
    <n v="22"/>
    <s v="Onco"/>
    <x v="1"/>
    <s v="pancreas"/>
    <n v="171"/>
    <n v="66"/>
    <n v="57"/>
    <n v="58"/>
    <x v="11"/>
    <s v="renseigné"/>
    <x v="0"/>
    <n v="3"/>
    <s v="entre 1 et 5"/>
    <n v="1"/>
    <n v="-9"/>
    <n v="14"/>
    <s v="perte"/>
    <s v="gain"/>
    <n v="-2"/>
    <n v="2"/>
    <s v="renseigné"/>
    <s v="renseigné"/>
    <s v="renseigné"/>
    <n v="30"/>
    <s v="2_DM"/>
    <s v="NC"/>
    <n v="14"/>
    <s v="OUI"/>
    <n v="1.1200000000000001"/>
    <s v="NC"/>
    <s v="NC"/>
    <n v="1"/>
    <n v="0"/>
    <s v="m6"/>
    <s v="OUI"/>
    <s v="OUI"/>
    <s v="DME44.1"/>
    <s v="NC"/>
    <s v="NON"/>
    <s v="NON"/>
    <s v="OUI"/>
    <s v="OUI"/>
    <s v="NON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s v="IV"/>
    <s v="OUI"/>
    <d v="2018-06-10T00:00:00"/>
    <s v="PYO"/>
    <s v="NC"/>
    <s v="OUI"/>
    <m/>
    <m/>
    <m/>
    <m/>
    <m/>
    <m/>
    <m/>
    <s v="ENLEVER DEBUT DIET..N'A PAS VU DIET"/>
  </r>
  <r>
    <n v="153"/>
    <x v="3"/>
    <s v="201806"/>
    <s v="Juin"/>
    <n v="2018"/>
    <s v="Massardo"/>
    <s v="suzanne"/>
    <n v="77"/>
    <s v="Femme"/>
    <d v="1940-11-01T00:00:00"/>
    <d v="2018-06-04T00:00:00"/>
    <d v="2018-06-13T00:00:00"/>
    <n v="9"/>
    <s v="Onco"/>
    <x v="6"/>
    <s v="ORL"/>
    <n v="166"/>
    <n v="61"/>
    <n v="57"/>
    <s v="NC"/>
    <x v="4"/>
    <s v="renseigné"/>
    <x v="0"/>
    <n v="1"/>
    <s v="entre 1 et 5"/>
    <s v="NC"/>
    <n v="-4"/>
    <n v="7"/>
    <s v="NC"/>
    <s v="gain"/>
    <s v="NC"/>
    <s v="NC"/>
    <s v="non renseigné"/>
    <s v="renseigné"/>
    <s v="non renseigné"/>
    <s v="NC"/>
    <s v="2_DM"/>
    <s v="NC"/>
    <s v="NC"/>
    <n v="0.83"/>
    <n v="0.56999999999999995"/>
    <s v="NC"/>
    <d v="2018-05-23T00:00:00"/>
    <n v="0"/>
    <n v="2"/>
    <s v="NC"/>
    <s v="OUI"/>
    <s v="NON"/>
    <s v="NC"/>
    <s v="NON"/>
    <s v="NON"/>
    <s v="NON"/>
    <s v="NC"/>
    <s v="OUI"/>
    <s v="OUI"/>
    <s v="enterale"/>
    <s v="GPE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52"/>
    <x v="2"/>
    <s v="201612"/>
    <s v="Décembre"/>
    <n v="2016"/>
    <s v="Medjadji"/>
    <s v="Mohamed"/>
    <n v="73"/>
    <s v="Homme"/>
    <d v="1943-01-13T00:00:00"/>
    <d v="2016-11-29T00:00:00"/>
    <d v="2016-12-07T00:00:00"/>
    <n v="8"/>
    <s v="Onco"/>
    <x v="1"/>
    <s v="colon"/>
    <n v="170"/>
    <n v="54"/>
    <n v="54"/>
    <s v="NC"/>
    <x v="11"/>
    <s v="renseigné"/>
    <x v="0"/>
    <n v="1"/>
    <s v="entre 1 et 5"/>
    <s v="NC"/>
    <n v="0"/>
    <n v="0"/>
    <s v="NC"/>
    <s v="perte"/>
    <s v="NC"/>
    <s v="NC"/>
    <s v="non renseigné"/>
    <s v="renseigné"/>
    <s v="non renseigné"/>
    <s v="NC"/>
    <s v="2_DM"/>
    <s v="NC"/>
    <n v="80"/>
    <n v="0"/>
    <n v="0"/>
    <d v="2017-05-17T00:00:00"/>
    <d v="2015-02-16T00:00:00"/>
    <n v="0"/>
    <n v="0"/>
    <s v="NC"/>
    <s v="NC"/>
    <s v="NC"/>
    <s v="NC"/>
    <s v="OUI"/>
    <s v="OUI"/>
    <s v="NON"/>
    <s v="NC"/>
    <s v="OUI"/>
    <s v="NON"/>
    <s v="enterale"/>
    <s v="GPE"/>
    <s v="NC"/>
    <s v="NC"/>
    <s v="NC"/>
    <s v="NC"/>
    <s v="NC"/>
    <s v="NC"/>
    <s v="NON"/>
    <s v="NC"/>
    <s v="NC"/>
    <d v="2016-04-01T00:00:00"/>
    <n v="0"/>
    <s v="SP"/>
    <s v="SP"/>
    <s v="SP"/>
    <s v="NON"/>
    <s v="NC"/>
    <s v="NC"/>
    <s v="NC"/>
    <m/>
    <m/>
    <m/>
    <m/>
    <m/>
    <m/>
    <m/>
    <m/>
    <s v="Pas de nutrition enterale car entrÃ© pr sd sub occlusif_x000a_APres derniere cure chimio=&gt; radioth pis arret "/>
  </r>
  <r>
    <n v="136"/>
    <x v="0"/>
    <s v="201712"/>
    <s v="Décembre"/>
    <n v="2017"/>
    <s v="Merazga"/>
    <s v="aicha"/>
    <n v="68"/>
    <s v="Femme"/>
    <d v="1948-12-10T00:00:00"/>
    <d v="2017-11-27T00:00:00"/>
    <d v="2017-12-13T00:00:00"/>
    <n v="16"/>
    <s v="Onco"/>
    <x v="0"/>
    <s v="ovaire"/>
    <n v="164"/>
    <n v="74"/>
    <n v="65"/>
    <s v="NC"/>
    <x v="0"/>
    <s v="renseigné"/>
    <x v="0"/>
    <n v="1"/>
    <s v="entre 1 et 5"/>
    <s v="NC"/>
    <n v="-9"/>
    <n v="12"/>
    <s v="NC"/>
    <s v="gain"/>
    <s v="NC"/>
    <s v="NC"/>
    <s v="non renseigné"/>
    <s v="renseigné"/>
    <s v="renseigné"/>
    <n v="31"/>
    <s v="1_OK"/>
    <s v="NC"/>
    <s v="NC"/>
    <s v="NC"/>
    <s v="NC"/>
    <d v="2017-12-13T00:00:00"/>
    <d v="2018-10-25T00:00:00"/>
    <n v="0"/>
    <n v="0"/>
    <s v="NC"/>
    <s v="NON"/>
    <s v="NC"/>
    <s v="NC"/>
    <s v="OUI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137"/>
    <x v="0"/>
    <s v="201712"/>
    <s v="Décembre"/>
    <n v="2017"/>
    <s v="Mercuri"/>
    <s v="andrée"/>
    <n v="70"/>
    <s v="Femme"/>
    <d v="1947-03-03T00:00:00"/>
    <d v="2017-11-03T00:00:00"/>
    <d v="2017-12-04T00:00:00"/>
    <n v="31"/>
    <s v="Hemato"/>
    <x v="3"/>
    <s v="lymphome"/>
    <n v="165"/>
    <n v="80"/>
    <n v="80"/>
    <s v="NC"/>
    <x v="14"/>
    <s v="renseigné"/>
    <x v="2"/>
    <n v="1"/>
    <s v="entre 1 et 5"/>
    <s v="NC"/>
    <n v="0"/>
    <n v="0"/>
    <s v="NC"/>
    <s v="perte"/>
    <s v="NC"/>
    <s v="NC"/>
    <s v="non renseigné"/>
    <s v="renseigné"/>
    <s v="renseigné"/>
    <n v="28"/>
    <s v="3_DS"/>
    <s v="NC"/>
    <n v="119"/>
    <s v="NC"/>
    <s v="NC"/>
    <d v="2018-04-24T00:00:00"/>
    <d v="2018-04-14T00:00:00"/>
    <n v="0"/>
    <n v="0"/>
    <s v="m1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7-11-16T00:00:00"/>
    <s v="staph epi"/>
    <s v="NC"/>
    <m/>
    <m/>
    <s v="OUI"/>
    <m/>
    <m/>
    <m/>
    <m/>
    <m/>
    <s v="inf pas S.epi"/>
  </r>
  <r>
    <n v="106"/>
    <x v="3"/>
    <s v="201806"/>
    <s v="Juin"/>
    <n v="2018"/>
    <s v="Mersch "/>
    <s v="Jeanne"/>
    <n v="77"/>
    <s v="Femme"/>
    <d v="1940-12-01T00:00:00"/>
    <d v="2018-05-18T00:00:00"/>
    <d v="2018-06-11T00:00:00"/>
    <n v="24"/>
    <s v="Hemato"/>
    <x v="3"/>
    <s v="lymphome"/>
    <n v="165"/>
    <s v="NC"/>
    <n v="72"/>
    <n v="68"/>
    <x v="3"/>
    <s v="renseigné"/>
    <x v="2"/>
    <n v="3"/>
    <s v="entre 1 et 5"/>
    <n v="-4"/>
    <s v="NC"/>
    <s v="NC"/>
    <s v="gain"/>
    <s v="NC"/>
    <n v="6"/>
    <n v="-6"/>
    <s v="renseigné"/>
    <s v="non renseigné"/>
    <s v="renseigné"/>
    <n v="27"/>
    <s v="3_DS"/>
    <s v="NC"/>
    <n v="29"/>
    <s v="NC"/>
    <s v="NC"/>
    <d v="2018-07-06T00:00:00"/>
    <d v="2018-06-28T00:00:00"/>
    <n v="1"/>
    <n v="0"/>
    <s v="NC"/>
    <s v="NON"/>
    <s v="NC"/>
    <s v="NON"/>
    <s v="OUI"/>
    <s v="OUI"/>
    <s v="OUI"/>
    <s v="OUI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-4kg durant hospit"/>
  </r>
  <r>
    <n v="107"/>
    <x v="3"/>
    <s v="201806"/>
    <s v="Juin"/>
    <n v="2018"/>
    <s v="montigny"/>
    <s v="frederic"/>
    <n v="55"/>
    <s v="Homme"/>
    <d v="1962-10-19T00:00:00"/>
    <d v="2018-06-03T00:00:00"/>
    <d v="2018-06-06T00:00:00"/>
    <n v="3"/>
    <s v="Hemato"/>
    <x v="3"/>
    <s v="thrombocytemie essentielle"/>
    <n v="184"/>
    <s v="NC"/>
    <n v="79"/>
    <s v="NC"/>
    <x v="12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s v="NC"/>
    <s v="NC"/>
    <s v="NC"/>
    <d v="2018-07-0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NC"/>
  </r>
  <r>
    <n v="16"/>
    <x v="1"/>
    <s v="201706"/>
    <s v="Juin"/>
    <n v="2017"/>
    <s v="Morel"/>
    <s v="Serge"/>
    <n v="73"/>
    <s v="Homme"/>
    <d v="1943-01-19T00:00:00"/>
    <d v="2017-05-21T00:00:00"/>
    <d v="2017-06-09T00:00:00"/>
    <n v="19"/>
    <s v="Hemato"/>
    <x v="3"/>
    <s v="LAM"/>
    <s v="NC"/>
    <s v="NC"/>
    <n v="60"/>
    <n v="60"/>
    <x v="5"/>
    <s v="renseigné"/>
    <x v="1"/>
    <n v="2"/>
    <s v="entre 1 et 5"/>
    <n v="0"/>
    <s v="NC"/>
    <s v="NC"/>
    <s v="perte"/>
    <s v="NC"/>
    <n v="0"/>
    <n v="0"/>
    <s v="renseigné"/>
    <s v="non renseigné"/>
    <s v="renseigné"/>
    <n v="25"/>
    <s v="3_DS"/>
    <s v="NC"/>
    <n v="0"/>
    <n v="0"/>
    <n v="0"/>
    <d v="2017-08-18T00:00:00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SP"/>
    <s v="SP"/>
    <s v="SP"/>
    <s v="NON"/>
    <s v="NC"/>
    <s v="NC"/>
    <s v="NC"/>
    <m/>
    <m/>
    <m/>
    <m/>
    <m/>
    <m/>
    <m/>
    <m/>
    <s v="Patient dement , PEC PAL"/>
  </r>
  <r>
    <n v="67"/>
    <x v="2"/>
    <s v="201612"/>
    <s v="Décembre"/>
    <n v="2016"/>
    <s v="Nadjarian"/>
    <s v="Raphael"/>
    <n v="49"/>
    <s v="Homme"/>
    <d v="1967-03-20T00:00:00"/>
    <d v="2016-12-06T00:00:00"/>
    <d v="2016-12-08T00:00:00"/>
    <n v="2"/>
    <s v="Hemato"/>
    <x v="3"/>
    <s v="LMC"/>
    <s v="NC"/>
    <s v="NC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s v="NON"/>
    <n v="0"/>
    <d v="2018-05-1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OUI"/>
    <s v="NON"/>
    <s v="PO"/>
    <s v="NON"/>
    <s v="NC"/>
    <s v="NC"/>
    <s v="NC"/>
    <m/>
    <m/>
    <m/>
    <m/>
    <m/>
    <m/>
    <m/>
    <m/>
    <s v="NC"/>
  </r>
  <r>
    <n v="72"/>
    <x v="2"/>
    <s v="201612"/>
    <s v="Décembre"/>
    <n v="2016"/>
    <s v="Naitza"/>
    <s v="Sauveur"/>
    <n v="77"/>
    <s v="Homme"/>
    <d v="1939-03-05T00:00:00"/>
    <d v="2016-12-08T00:00:00"/>
    <d v="2016-12-20T00:00:00"/>
    <n v="12"/>
    <s v="Hemato"/>
    <x v="3"/>
    <s v="LAM"/>
    <n v="165"/>
    <n v="62"/>
    <n v="64"/>
    <n v="62"/>
    <x v="0"/>
    <s v="renseigné"/>
    <x v="0"/>
    <n v="3"/>
    <s v="entre 1 et 5"/>
    <n v="-2"/>
    <n v="2"/>
    <n v="-3"/>
    <s v="gain"/>
    <s v="perte"/>
    <n v="3"/>
    <n v="-3"/>
    <s v="renseigné"/>
    <s v="renseigné"/>
    <s v="non renseigné"/>
    <s v="NC"/>
    <s v="4_NSP"/>
    <s v="NC"/>
    <n v="0"/>
    <n v="0"/>
    <n v="0"/>
    <d v="2017-03-07T00:00:00"/>
    <d v="2017-03-0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NON"/>
    <s v="NC"/>
    <s v="NC"/>
    <s v="NC"/>
    <m/>
    <m/>
    <m/>
    <m/>
    <m/>
    <m/>
    <m/>
    <m/>
    <s v="NC"/>
  </r>
  <r>
    <n v="115"/>
    <x v="3"/>
    <s v="201806"/>
    <s v="Juin"/>
    <n v="2018"/>
    <s v="Nardi"/>
    <s v="Daniel"/>
    <n v="71"/>
    <s v="Homme"/>
    <d v="1946-11-03T00:00:00"/>
    <d v="2018-06-06T00:00:00"/>
    <d v="2018-06-15T00:00:00"/>
    <n v="9"/>
    <s v="Hemato"/>
    <x v="3"/>
    <s v="lymphome"/>
    <n v="175"/>
    <n v="86"/>
    <n v="84"/>
    <n v="85"/>
    <x v="6"/>
    <s v="non renseigné"/>
    <x v="3"/>
    <n v="2"/>
    <s v="entre 1 et 5"/>
    <n v="1"/>
    <n v="-2"/>
    <n v="2"/>
    <s v="perte"/>
    <s v="gain"/>
    <n v="-1"/>
    <n v="1"/>
    <s v="renseigné"/>
    <s v="renseigné"/>
    <s v="renseigné"/>
    <n v="32"/>
    <s v="2_DM"/>
    <s v="NC"/>
    <n v="14"/>
    <n v="1.06"/>
    <n v="0.8"/>
    <d v="2018-07-11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OUI"/>
    <s v="NC"/>
    <s v="NC"/>
    <d v="2017-12-01T00:00:00"/>
    <s v="NC"/>
    <s v="NON"/>
    <s v="OUI"/>
    <s v="IV"/>
    <s v="NON"/>
    <s v="NC"/>
    <s v="NC"/>
    <s v="NC"/>
    <m/>
    <m/>
    <m/>
    <m/>
    <m/>
    <m/>
    <m/>
    <m/>
    <s v="NC"/>
  </r>
  <r>
    <n v="108"/>
    <x v="3"/>
    <s v="201806"/>
    <s v="Juin"/>
    <n v="2018"/>
    <s v="Paciny"/>
    <s v="Antoine"/>
    <n v="68"/>
    <s v="Homme"/>
    <d v="1949-08-10T00:00:00"/>
    <d v="2018-05-30T00:00:00"/>
    <d v="2018-06-13T00:00:00"/>
    <n v="14"/>
    <s v="Hemato"/>
    <x v="3"/>
    <s v="lymphome"/>
    <n v="170"/>
    <n v="68"/>
    <n v="59"/>
    <s v="NC"/>
    <x v="7"/>
    <s v="renseigné"/>
    <x v="0"/>
    <n v="1"/>
    <s v="entre 1 et 5"/>
    <s v="NC"/>
    <n v="-9"/>
    <n v="13"/>
    <s v="NC"/>
    <s v="gain"/>
    <s v="NC"/>
    <s v="NC"/>
    <s v="non renseigné"/>
    <s v="renseigné"/>
    <s v="renseigné"/>
    <n v="34"/>
    <s v="2_DM"/>
    <s v="NC"/>
    <n v="30"/>
    <n v="0.86"/>
    <n v="0.77"/>
    <d v="2018-08-17T00:00:00"/>
    <s v="NC"/>
    <n v="0"/>
    <n v="2"/>
    <s v="m6"/>
    <s v="OUI"/>
    <s v="NON"/>
    <s v="NON"/>
    <s v="OUI"/>
    <s v="OUI"/>
    <s v="NON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OUI"/>
    <s v="NON"/>
    <s v="PO"/>
    <s v="NON"/>
    <s v="NC"/>
    <s v="NC"/>
    <s v="NC"/>
    <m/>
    <m/>
    <m/>
    <m/>
    <m/>
    <m/>
    <m/>
    <m/>
    <s v="NC"/>
  </r>
  <r>
    <n v="109"/>
    <x v="3"/>
    <s v="201806"/>
    <s v="Juin"/>
    <n v="2018"/>
    <s v="Paris"/>
    <s v="andrÃ©"/>
    <n v="72"/>
    <s v="Homme"/>
    <d v="1946-01-22T00:00:00"/>
    <d v="2018-05-20T00:00:00"/>
    <d v="2018-06-07T00:00:00"/>
    <n v="18"/>
    <s v="Onco"/>
    <x v="2"/>
    <s v="TNE"/>
    <n v="166"/>
    <n v="93"/>
    <n v="78"/>
    <n v="79"/>
    <x v="19"/>
    <s v="renseigné"/>
    <x v="2"/>
    <n v="6"/>
    <s v="entre 5 et 10"/>
    <n v="1"/>
    <n v="-15"/>
    <n v="16"/>
    <s v="perte"/>
    <s v="gain"/>
    <n v="-1"/>
    <n v="1"/>
    <s v="renseigné"/>
    <s v="renseigné"/>
    <s v="renseigné"/>
    <n v="17"/>
    <s v="3_DS"/>
    <s v="NC"/>
    <n v="131"/>
    <s v="OUI"/>
    <n v="1.01"/>
    <d v="2018-05-28T00:00:00"/>
    <d v="2018-04-28T00:00:00"/>
    <n v="1"/>
    <n v="2"/>
    <s v="m6"/>
    <s v="OUI"/>
    <s v="OUI"/>
    <s v="NC"/>
    <s v="OUI"/>
    <s v="OUI"/>
    <s v="OUI"/>
    <s v="NC"/>
    <s v="OUI"/>
    <s v="OUI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s v="IV"/>
    <s v="NON"/>
    <s v="NC"/>
    <s v="NC"/>
    <s v="NC"/>
    <m/>
    <m/>
    <m/>
    <m/>
    <m/>
    <m/>
    <m/>
    <m/>
    <s v="NC"/>
  </r>
  <r>
    <n v="26"/>
    <x v="1"/>
    <s v="201706"/>
    <s v="Juin"/>
    <n v="2017"/>
    <s v="Peffredo 0617"/>
    <s v="Eric"/>
    <n v="58"/>
    <s v="Homme"/>
    <d v="1957-06-14T00:00:00"/>
    <d v="2017-06-02T00:00:00"/>
    <d v="2017-06-08T00:00:00"/>
    <n v="6"/>
    <s v="Onco"/>
    <x v="1"/>
    <s v="cholangiocarcinome"/>
    <n v="173"/>
    <n v="75"/>
    <n v="68"/>
    <n v="70"/>
    <x v="12"/>
    <s v="renseigné"/>
    <x v="0"/>
    <n v="2"/>
    <s v="entre 1 et 5"/>
    <n v="2"/>
    <n v="-7"/>
    <n v="9"/>
    <s v="perte"/>
    <s v="gain"/>
    <n v="-3"/>
    <n v="3"/>
    <s v="renseigné"/>
    <s v="renseigné"/>
    <s v="renseigné"/>
    <n v="25"/>
    <s v="2_DM"/>
    <s v="NC"/>
    <n v="0"/>
    <n v="0"/>
    <n v="0"/>
    <d v="2017-12-05T00:00:00"/>
    <d v="2017-11-15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d v="2017-03-01T00:00:00"/>
  </r>
  <r>
    <n v="138"/>
    <x v="0"/>
    <s v="201712"/>
    <s v="Décembre"/>
    <n v="2017"/>
    <s v="Peffredo1217"/>
    <s v="eric"/>
    <n v="60"/>
    <s v="Homme"/>
    <d v="1957-06-14T00:00:00"/>
    <d v="2017-11-16T00:00:00"/>
    <d v="2017-12-05T00:00:00"/>
    <n v="19"/>
    <s v="Onco"/>
    <x v="1"/>
    <s v="cholangiocarcinome"/>
    <n v="173"/>
    <n v="75"/>
    <n v="70"/>
    <s v="NC"/>
    <x v="12"/>
    <s v="renseigné"/>
    <x v="0"/>
    <n v="1"/>
    <s v="entre 1 et 5"/>
    <s v="NC"/>
    <n v="-5"/>
    <n v="7"/>
    <s v="NC"/>
    <s v="gain"/>
    <s v="NC"/>
    <s v="NC"/>
    <s v="non renseigné"/>
    <s v="renseigné"/>
    <s v="renseigné"/>
    <n v="20"/>
    <s v="3_DS"/>
    <s v="NC"/>
    <s v="NC"/>
    <s v="NC"/>
    <s v="NC"/>
    <d v="2018-12-05T00:00:00"/>
    <s v="NC"/>
    <n v="0"/>
    <n v="0"/>
    <s v="m7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30"/>
    <x v="1"/>
    <s v="201706"/>
    <s v="Juin"/>
    <n v="2017"/>
    <s v="Pelazza"/>
    <s v="Claude"/>
    <n v="81"/>
    <s v="Femme"/>
    <d v="1934-07-18T00:00:00"/>
    <d v="2017-06-07T00:00:00"/>
    <d v="2017-06-14T00:00:00"/>
    <n v="7"/>
    <s v="Onco"/>
    <x v="0"/>
    <s v="sein"/>
    <n v="165"/>
    <n v="55"/>
    <n v="58"/>
    <n v="56"/>
    <x v="4"/>
    <s v="renseigné"/>
    <x v="0"/>
    <n v="2"/>
    <s v="entre 1 et 5"/>
    <n v="-2"/>
    <n v="3"/>
    <n v="-5"/>
    <s v="gain"/>
    <s v="perte"/>
    <n v="3"/>
    <n v="-3"/>
    <s v="renseigné"/>
    <s v="renseigné"/>
    <s v="non renseigné"/>
    <s v="NC"/>
    <s v="4_NSP"/>
    <s v="NC"/>
    <n v="0"/>
    <n v="0"/>
    <n v="0"/>
    <d v="2017-09-29T00:00:00"/>
    <d v="2017-06-29T00:00:00"/>
    <n v="0"/>
    <n v="0"/>
    <s v="NC"/>
    <s v="NC"/>
    <s v="NC"/>
    <s v="NC"/>
    <s v="OUI"/>
    <s v="OUI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  <d v="2017-06-10T00:00:00"/>
    <s v="ENTERROCOCUS FEAC"/>
    <s v="NC"/>
    <m/>
    <m/>
    <m/>
    <m/>
    <m/>
    <m/>
    <s v="OUI"/>
    <m/>
    <s v="55 en mars 2017"/>
  </r>
  <r>
    <n v="53"/>
    <x v="2"/>
    <s v="201612"/>
    <s v="Décembre"/>
    <n v="2016"/>
    <s v="Pelicot"/>
    <s v="Philippe"/>
    <n v="58"/>
    <s v="Homme"/>
    <d v="1958-05-15T00:00:00"/>
    <d v="2016-11-30T00:00:00"/>
    <d v="2016-12-05T00:00:00"/>
    <n v="5"/>
    <s v="Onco"/>
    <x v="1"/>
    <s v="pancreas"/>
    <n v="178"/>
    <n v="86"/>
    <n v="76"/>
    <n v="75"/>
    <x v="0"/>
    <s v="renseigné"/>
    <x v="0"/>
    <n v="2"/>
    <s v="entre 1 et 5"/>
    <n v="-1"/>
    <n v="-10"/>
    <n v="12"/>
    <s v="gain"/>
    <s v="gain"/>
    <n v="1"/>
    <n v="-1"/>
    <s v="renseigné"/>
    <s v="renseigné"/>
    <s v="renseigné"/>
    <n v="33"/>
    <s v="2_DM"/>
    <s v="NC"/>
    <n v="0"/>
    <n v="0"/>
    <n v="0"/>
    <d v="2018-09-11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6-01T00:00:00"/>
    <n v="0"/>
    <s v="NON"/>
    <s v="OUI"/>
    <s v="IV"/>
    <s v="NON"/>
    <s v="NC"/>
    <s v="NC"/>
    <s v="NC"/>
    <m/>
    <m/>
    <m/>
    <m/>
    <m/>
    <m/>
    <m/>
    <m/>
    <s v="NC"/>
  </r>
  <r>
    <n v="56"/>
    <x v="2"/>
    <s v="201612"/>
    <s v="Décembre"/>
    <n v="2016"/>
    <s v="Peyraud"/>
    <s v="Marie catherine"/>
    <n v="71"/>
    <s v="Femme"/>
    <d v="1945-06-18T00:00:00"/>
    <d v="2016-11-28T00:00:00"/>
    <d v="2016-12-11T00:00:00"/>
    <n v="13"/>
    <s v="Hemato"/>
    <x v="3"/>
    <s v="myelome"/>
    <s v="NC"/>
    <s v="NC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6-12-11T00:00:00"/>
    <d v="2016-12-01T00:00:00"/>
    <n v="0"/>
    <n v="0"/>
    <s v="m6"/>
    <s v="NC"/>
    <s v="NC"/>
    <s v="NC"/>
    <s v="OUI"/>
    <s v="NON"/>
    <s v="NON"/>
    <s v="NC"/>
    <s v="NC"/>
    <s v="NON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s v="IV"/>
    <s v="NON"/>
    <s v="NC"/>
    <s v="NC"/>
    <s v="NC"/>
    <m/>
    <m/>
    <m/>
    <m/>
    <m/>
    <m/>
    <m/>
    <m/>
    <s v="NC"/>
  </r>
  <r>
    <n v="148"/>
    <x v="0"/>
    <s v="201712"/>
    <s v="Décembre"/>
    <n v="2017"/>
    <s v="Pierne"/>
    <s v="jean louis"/>
    <n v="52"/>
    <s v="Homme"/>
    <d v="1965-10-28T00:00:00"/>
    <d v="2017-12-07T00:00:00"/>
    <d v="2017-12-11T00:00:00"/>
    <n v="4"/>
    <s v="Hemato"/>
    <x v="3"/>
    <s v="SMD"/>
    <n v="172"/>
    <n v="80"/>
    <n v="80"/>
    <s v="NC"/>
    <x v="6"/>
    <s v="non renseigné"/>
    <x v="3"/>
    <n v="1"/>
    <s v="entre 1 et 5"/>
    <s v="NC"/>
    <n v="0"/>
    <n v="0"/>
    <s v="NC"/>
    <s v="perte"/>
    <s v="NC"/>
    <s v="NC"/>
    <s v="non renseigné"/>
    <s v="renseigné"/>
    <s v="renseigné"/>
    <n v="43"/>
    <s v="1_OK"/>
    <s v="NC"/>
    <s v="NC"/>
    <s v="NC"/>
    <s v="NC"/>
    <s v="NC"/>
    <d v="2018-08-08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La SNG sera posÃ©e par SSr 3 mois plus tard"/>
  </r>
  <r>
    <n v="17"/>
    <x v="1"/>
    <s v="201706"/>
    <s v="Juin"/>
    <n v="2017"/>
    <s v="Pimont"/>
    <s v="Maryvonne"/>
    <n v="65"/>
    <s v="Femme"/>
    <d v="1951-04-03T00:00:00"/>
    <d v="2017-06-01T00:00:00"/>
    <d v="2017-06-07T00:00:00"/>
    <n v="6"/>
    <s v="Onco"/>
    <x v="9"/>
    <s v="indeterminé"/>
    <n v="160"/>
    <s v="NC"/>
    <n v="39"/>
    <s v="NC"/>
    <x v="13"/>
    <s v="renseigné"/>
    <x v="4"/>
    <n v="1"/>
    <s v="entre 1 et 5"/>
    <s v="NC"/>
    <s v="NC"/>
    <s v="NC"/>
    <s v="NC"/>
    <s v="NC"/>
    <s v="NC"/>
    <s v="NC"/>
    <s v="non renseigné"/>
    <s v="non renseigné"/>
    <s v="non renseigné"/>
    <s v="NC"/>
    <s v="3_DS"/>
    <s v="NC"/>
    <n v="0"/>
    <n v="0"/>
    <n v="0"/>
    <d v="2017-06-12T00:00:00"/>
    <s v="NC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DEC"/>
    <s v="DEC"/>
    <s v="DEC"/>
    <s v="NON"/>
    <s v="NC"/>
    <s v="NC"/>
    <s v="NC"/>
    <m/>
    <m/>
    <m/>
    <m/>
    <m/>
    <m/>
    <m/>
    <m/>
    <s v="NC"/>
  </r>
  <r>
    <n v="75"/>
    <x v="2"/>
    <s v="201612"/>
    <s v="Décembre"/>
    <n v="2016"/>
    <s v="Pittia"/>
    <s v="Huguette"/>
    <n v="83"/>
    <s v="Femme"/>
    <d v="1933-08-10T00:00:00"/>
    <d v="2016-12-09T00:00:00"/>
    <d v="2016-12-23T00:00:00"/>
    <n v="14"/>
    <s v="Onco"/>
    <x v="0"/>
    <s v="sein"/>
    <s v="NC"/>
    <s v="NC"/>
    <n v="53"/>
    <n v="50"/>
    <x v="5"/>
    <s v="renseigné"/>
    <x v="1"/>
    <n v="2"/>
    <s v="entre 1 et 5"/>
    <n v="-3"/>
    <s v="NC"/>
    <s v="NC"/>
    <s v="gain"/>
    <s v="NC"/>
    <n v="6"/>
    <n v="-6"/>
    <s v="renseigné"/>
    <s v="non renseigné"/>
    <s v="renseigné"/>
    <n v="23"/>
    <s v="3_DS"/>
    <s v="NC"/>
    <n v="65"/>
    <n v="0"/>
    <n v="0"/>
    <d v="2017-01-28T00:00:00"/>
    <d v="2017-01-23T00:00:00"/>
    <n v="2"/>
    <n v="0"/>
    <s v="NC"/>
    <s v="NC"/>
    <s v="NC"/>
    <s v="DSE43"/>
    <s v="OUI"/>
    <s v="NON"/>
    <s v="OUI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NON"/>
    <s v="IV"/>
    <s v="OUI"/>
    <d v="2017-01-27T00:00:00"/>
    <s v="STAPH E"/>
    <s v="taille : 1,57 pds 53/ albu 25"/>
    <m/>
    <m/>
    <s v="OUI"/>
    <m/>
    <m/>
    <m/>
    <m/>
    <m/>
    <s v="NC"/>
  </r>
  <r>
    <n v="110"/>
    <x v="3"/>
    <s v="201806"/>
    <s v="Juin"/>
    <n v="2018"/>
    <s v="Poucalow"/>
    <s v="Jean claude"/>
    <n v="66"/>
    <s v="Homme"/>
    <d v="1952-02-27T00:00:00"/>
    <d v="2018-05-31T00:00:00"/>
    <d v="2018-06-22T00:00:00"/>
    <n v="22"/>
    <s v="Onco"/>
    <x v="10"/>
    <s v="melanome"/>
    <n v="175"/>
    <n v="65.400000000000006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renseigné"/>
    <n v="33"/>
    <s v="4_NSP"/>
    <s v="NC"/>
    <n v="0"/>
    <s v="NC"/>
    <s v="NC"/>
    <d v="2018-07-27T00:00:00"/>
    <s v="NC"/>
    <n v="0"/>
    <n v="0"/>
    <s v="NC"/>
    <s v="NON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SP"/>
    <s v="SP"/>
    <s v="SP"/>
    <s v="NON"/>
    <s v="NC"/>
    <s v="NC"/>
    <s v="NC"/>
    <m/>
    <m/>
    <m/>
    <m/>
    <m/>
    <m/>
    <m/>
    <m/>
    <s v="n'a jamais pu se lever pr etre pesÃ©"/>
  </r>
  <r>
    <n v="114"/>
    <x v="3"/>
    <s v="201806"/>
    <s v="Juin"/>
    <n v="2018"/>
    <s v="Poudevigne"/>
    <s v="Josette"/>
    <n v="81"/>
    <s v="Femme"/>
    <d v="1937-03-19T00:00:00"/>
    <d v="2018-06-05T00:00:00"/>
    <d v="2018-06-18T00:00:00"/>
    <n v="13"/>
    <s v="Onco"/>
    <x v="1"/>
    <s v="colon"/>
    <n v="168"/>
    <n v="51"/>
    <n v="52"/>
    <n v="56"/>
    <x v="16"/>
    <s v="renseigné"/>
    <x v="4"/>
    <n v="2"/>
    <s v="entre 1 et 5"/>
    <n v="4"/>
    <n v="1"/>
    <n v="-2"/>
    <s v="perte"/>
    <s v="perte"/>
    <n v="-8"/>
    <n v="8"/>
    <s v="renseigné"/>
    <s v="renseigné"/>
    <s v="renseigné"/>
    <n v="25"/>
    <s v="3_DS"/>
    <s v="NC"/>
    <n v="152"/>
    <n v="0.67"/>
    <n v="0.77"/>
    <d v="2017-08-09T00:00:00"/>
    <d v="2017-09-14T00:00:00"/>
    <n v="1"/>
    <n v="2"/>
    <s v="NC"/>
    <s v="OUI"/>
    <s v="NC"/>
    <s v="DSE43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SP"/>
    <s v="SP"/>
    <s v="SP"/>
    <s v="NON"/>
    <s v="NC"/>
    <s v="NC"/>
    <s v="NC"/>
    <m/>
    <m/>
    <m/>
    <m/>
    <m/>
    <m/>
    <m/>
    <m/>
    <s v="NC"/>
  </r>
  <r>
    <n v="111"/>
    <x v="3"/>
    <s v="201806"/>
    <s v="Juin"/>
    <n v="2018"/>
    <s v="Prat"/>
    <s v="Philippe"/>
    <n v="64"/>
    <s v="Femme"/>
    <d v="1953-11-30T00:00:00"/>
    <d v="2018-05-24T00:00:00"/>
    <d v="2018-06-18T00:00:00"/>
    <n v="25"/>
    <s v="Onco"/>
    <x v="6"/>
    <s v="ORL"/>
    <n v="172"/>
    <n v="72"/>
    <n v="61"/>
    <n v="57"/>
    <x v="4"/>
    <s v="renseigné"/>
    <x v="0"/>
    <n v="4"/>
    <s v="entre 1 et 5"/>
    <n v="-4"/>
    <n v="-11"/>
    <n v="15"/>
    <s v="gain"/>
    <s v="gain"/>
    <n v="7"/>
    <n v="-7"/>
    <s v="renseigné"/>
    <s v="renseigné"/>
    <s v="renseigné"/>
    <n v="31"/>
    <s v="1_OK"/>
    <s v="NC"/>
    <n v="19"/>
    <n v="1.27"/>
    <n v="0.73"/>
    <d v="2018-07-20T00:00:00"/>
    <d v="2018-07-10T00:00:00"/>
    <n v="1"/>
    <n v="2"/>
    <s v="NC"/>
    <s v="OUI"/>
    <s v="OUI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IV"/>
    <s v="IV"/>
    <s v="NON"/>
    <s v="NC"/>
    <s v="NC"/>
    <s v="NC"/>
    <m/>
    <m/>
    <m/>
    <m/>
    <m/>
    <m/>
    <m/>
    <m/>
    <s v="NC"/>
  </r>
  <r>
    <n v="55"/>
    <x v="2"/>
    <s v="201612"/>
    <s v="Décembre"/>
    <n v="2016"/>
    <s v="Pulicani"/>
    <s v="Danielle"/>
    <n v="71"/>
    <s v="Femme"/>
    <d v="1945-02-20T00:00:00"/>
    <d v="2016-11-29T00:00:00"/>
    <d v="2016-12-09T00:00:00"/>
    <n v="10"/>
    <s v="Hemato"/>
    <x v="3"/>
    <s v="myelome"/>
    <n v="172"/>
    <n v="55"/>
    <n v="50"/>
    <s v="NC"/>
    <x v="10"/>
    <s v="renseigné"/>
    <x v="4"/>
    <n v="3"/>
    <s v="entre 1 et 5"/>
    <s v="NC"/>
    <n v="-5"/>
    <n v="9"/>
    <s v="NC"/>
    <s v="gain"/>
    <s v="NC"/>
    <s v="NC"/>
    <s v="non renseigné"/>
    <s v="renseigné"/>
    <s v="non renseigné"/>
    <s v="NC"/>
    <s v="3_DS"/>
    <s v="NC"/>
    <n v="0"/>
    <s v="NON"/>
    <n v="0"/>
    <d v="2018-07-12T00:00:00"/>
    <s v="NC"/>
    <n v="0"/>
    <n v="3"/>
    <s v="m1"/>
    <s v="NC"/>
    <s v="NC"/>
    <s v="NC"/>
    <s v="NON"/>
    <s v="OUI"/>
    <s v="NON"/>
    <s v="NC"/>
    <s v="NC"/>
    <s v="OUI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s v="PO"/>
    <s v="NON"/>
    <s v="NC"/>
    <s v="NC"/>
    <s v="NC"/>
    <m/>
    <m/>
    <m/>
    <m/>
    <m/>
    <m/>
    <m/>
    <m/>
    <s v="NC"/>
  </r>
  <r>
    <n v="112"/>
    <x v="3"/>
    <s v="201806"/>
    <s v="Juin"/>
    <n v="2018"/>
    <s v="Quartier"/>
    <s v="Jean"/>
    <n v="68"/>
    <s v="Homme"/>
    <d v="1950-08-29T00:00:00"/>
    <d v="2018-06-04T00:00:00"/>
    <d v="2018-06-08T00:00:00"/>
    <n v="4"/>
    <s v="Hemato"/>
    <x v="3"/>
    <s v="lymphome"/>
    <n v="175"/>
    <n v="75"/>
    <n v="72"/>
    <s v="NC"/>
    <x v="0"/>
    <s v="renseigné"/>
    <x v="0"/>
    <n v="1"/>
    <s v="entre 1 et 5"/>
    <s v="NC"/>
    <n v="-3"/>
    <n v="4"/>
    <s v="NC"/>
    <s v="gain"/>
    <s v="NC"/>
    <s v="NC"/>
    <s v="non renseigné"/>
    <s v="renseigné"/>
    <s v="non renseigné"/>
    <s v="NC"/>
    <s v="4_NSP"/>
    <s v="NC"/>
    <s v="NC"/>
    <s v="NON"/>
    <s v="NC"/>
    <s v="NC"/>
    <s v="NC"/>
    <n v="0"/>
    <n v="0"/>
    <s v="m6"/>
    <s v="NC"/>
    <s v="NC"/>
    <s v="NON"/>
    <s v="NC"/>
    <s v="NON"/>
    <s v="NON"/>
    <s v="NC"/>
    <s v="NON"/>
    <s v="NON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s v="IV"/>
    <s v="OUI"/>
    <d v="2018-06-06T00:00:00"/>
    <s v="STAPH E"/>
    <s v="NC"/>
    <m/>
    <m/>
    <s v="OUI"/>
    <m/>
    <m/>
    <m/>
    <m/>
    <m/>
    <s v="inf pac a staph epi"/>
  </r>
  <r>
    <n v="73"/>
    <x v="2"/>
    <s v="201612"/>
    <s v="Décembre"/>
    <n v="2016"/>
    <s v="Ramorino"/>
    <s v="Jean"/>
    <n v="70"/>
    <s v="Homme"/>
    <d v="1946-11-08T00:00:00"/>
    <d v="2016-12-08T00:00:00"/>
    <d v="2016-12-15T00:00:00"/>
    <n v="7"/>
    <s v="Onco"/>
    <x v="6"/>
    <s v="ORL"/>
    <n v="173"/>
    <n v="68"/>
    <n v="64"/>
    <s v="NC"/>
    <x v="4"/>
    <s v="renseigné"/>
    <x v="0"/>
    <n v="1"/>
    <s v="entre 1 et 5"/>
    <s v="NC"/>
    <n v="-4"/>
    <n v="6"/>
    <s v="NC"/>
    <s v="gain"/>
    <s v="NC"/>
    <s v="NC"/>
    <s v="non renseigné"/>
    <s v="renseigné"/>
    <s v="non renseigné"/>
    <s v="NC"/>
    <s v="2_DM"/>
    <s v="NC"/>
    <n v="87"/>
    <n v="0"/>
    <n v="0"/>
    <s v="NC"/>
    <d v="2016-12-14T00:00:00"/>
    <n v="0"/>
    <n v="0"/>
    <s v="m6"/>
    <s v="NC"/>
    <s v="NC"/>
    <s v="NC"/>
    <s v="NON"/>
    <s v="NON"/>
    <s v="NON"/>
    <s v="NC"/>
    <s v="OUI"/>
    <s v="NON"/>
    <s v="Parenteral"/>
    <s v="N7"/>
    <s v="NC"/>
    <s v="NC"/>
    <s v="NC"/>
    <s v="NC"/>
    <s v="NC"/>
    <s v="NC"/>
    <s v="NON"/>
    <s v="NC"/>
    <s v="NC"/>
    <d v="2016-06-18T00:00:00"/>
    <n v="0"/>
    <s v="NON"/>
    <s v="OUI"/>
    <s v="IV"/>
    <s v="OUI"/>
    <d v="2016-12-13T00:00:00"/>
    <s v="STAPH E"/>
    <s v="OLIMEL SANS VIT"/>
    <m/>
    <m/>
    <s v="OUI"/>
    <m/>
    <m/>
    <m/>
    <m/>
    <m/>
    <s v="inf PAc a staph epi_x000a_10  jrs apres sortie, voit Dr.Millin, pr pose GPE_x000a_Etait depuis 8mois ss NPE"/>
  </r>
  <r>
    <n v="35"/>
    <x v="1"/>
    <s v="201706"/>
    <s v="Juin"/>
    <n v="2017"/>
    <s v="Randriaaaaaaaa"/>
    <s v="Germain"/>
    <n v="79"/>
    <s v="Homme"/>
    <d v="1937-04-10T00:00:00"/>
    <d v="2017-06-09T00:00:00"/>
    <d v="2017-06-12T00:00:00"/>
    <n v="3"/>
    <s v="Hemato"/>
    <x v="3"/>
    <s v="SMD"/>
    <s v="NC"/>
    <s v="NC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8-06-12T00:00:00"/>
    <s v="NC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NON"/>
    <s v="SP"/>
    <s v="NON"/>
    <s v="NC"/>
    <s v="NC"/>
    <s v="NC"/>
    <m/>
    <m/>
    <m/>
    <m/>
    <m/>
    <m/>
    <m/>
    <m/>
    <s v="NC"/>
  </r>
  <r>
    <n v="120"/>
    <x v="3"/>
    <s v="201806"/>
    <s v="Juin"/>
    <n v="2018"/>
    <s v="Renaud"/>
    <s v="Marie agnes"/>
    <n v="63"/>
    <s v="Femme"/>
    <d v="1954-08-11T00:00:00"/>
    <d v="2018-06-08T00:00:00"/>
    <d v="2018-06-14T00:00:00"/>
    <n v="6"/>
    <s v="Onco"/>
    <x v="0"/>
    <s v="sein"/>
    <n v="159"/>
    <s v="NC"/>
    <n v="54"/>
    <s v="NC"/>
    <x v="4"/>
    <s v="renseigné"/>
    <x v="0"/>
    <n v="1"/>
    <s v="entre 1 et 5"/>
    <s v="NC"/>
    <s v="NC"/>
    <s v="NC"/>
    <s v="NC"/>
    <s v="NC"/>
    <s v="NC"/>
    <s v="NC"/>
    <s v="non renseigné"/>
    <s v="non renseigné"/>
    <s v="renseigné"/>
    <n v="23"/>
    <s v="2_DM"/>
    <s v="NC"/>
    <n v="7"/>
    <s v="NC"/>
    <s v="NC"/>
    <d v="2018-09-14T00:00:00"/>
    <d v="2018-09-14T00:00:00"/>
    <n v="1"/>
    <n v="2"/>
    <s v="NC"/>
    <s v="NC"/>
    <s v="NC"/>
    <s v="DME44.1"/>
    <s v="NON"/>
    <s v="OUI"/>
    <s v="OUI"/>
    <s v="OUI"/>
    <s v="NC"/>
    <s v="OUI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'a pu etre revu pr rÃ© eval ingesta car RAD.. non revue en HDJ"/>
  </r>
  <r>
    <n v="57"/>
    <x v="2"/>
    <s v="201612"/>
    <s v="Décembre"/>
    <n v="2016"/>
    <s v="Reyes durand"/>
    <s v="Noemi"/>
    <n v="75"/>
    <s v="Femme"/>
    <d v="1941-04-13T00:00:00"/>
    <d v="2016-11-27T00:00:00"/>
    <d v="2016-12-31T00:00:00"/>
    <n v="34"/>
    <s v="Onco"/>
    <x v="1"/>
    <s v="colon"/>
    <n v="151"/>
    <n v="43"/>
    <n v="42"/>
    <n v="44"/>
    <x v="16"/>
    <s v="renseigné"/>
    <x v="4"/>
    <n v="4"/>
    <s v="entre 1 et 5"/>
    <n v="2"/>
    <n v="-1"/>
    <n v="2"/>
    <s v="perte"/>
    <s v="gain"/>
    <n v="-5"/>
    <n v="5"/>
    <s v="renseigné"/>
    <s v="renseigné"/>
    <s v="non renseigné"/>
    <s v="NC"/>
    <s v="2_DM"/>
    <s v="NC"/>
    <n v="0"/>
    <s v="NON"/>
    <n v="0"/>
    <s v="NC"/>
    <d v="2016-12-17T00:00:00"/>
    <n v="0"/>
    <n v="0"/>
    <s v="m1"/>
    <s v="NC"/>
    <s v="NC"/>
    <s v="NC"/>
    <s v="OUI"/>
    <s v="NON"/>
    <s v="NON"/>
    <s v="NC"/>
    <s v="NC"/>
    <s v="NON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s v="IV"/>
    <s v="OUI"/>
    <d v="2016-12-06T00:00:00"/>
    <s v="staph epi"/>
    <s v="PARENTERALE"/>
    <m/>
    <m/>
    <s v="OUI"/>
    <m/>
    <m/>
    <m/>
    <m/>
    <m/>
    <s v="inf pas a staph epi. mise en place vanco puis reprise olimel"/>
  </r>
  <r>
    <n v="149"/>
    <x v="0"/>
    <s v="201712"/>
    <s v="Décembre"/>
    <n v="2017"/>
    <s v="Riviere"/>
    <s v="lucette"/>
    <n v="74"/>
    <s v="Femme"/>
    <d v="1943-01-24T00:00:00"/>
    <d v="2017-12-07T00:00:00"/>
    <d v="2017-12-09T00:00:00"/>
    <n v="2"/>
    <s v="Onco"/>
    <x v="0"/>
    <s v="sein"/>
    <n v="160"/>
    <n v="84"/>
    <n v="76"/>
    <s v="NC"/>
    <x v="9"/>
    <s v="renseigné"/>
    <x v="1"/>
    <n v="1"/>
    <s v="entre 1 et 5"/>
    <s v="NC"/>
    <n v="-8"/>
    <n v="10"/>
    <s v="NC"/>
    <s v="gain"/>
    <s v="NC"/>
    <s v="NC"/>
    <s v="non renseigné"/>
    <s v="renseigné"/>
    <s v="non renseigné"/>
    <s v="NC"/>
    <s v="4_NSP"/>
    <s v="NC"/>
    <s v="NC"/>
    <s v="NC"/>
    <s v="NC"/>
    <d v="2018-10-04T00:00:00"/>
    <d v="2018-10-04T00:00:00"/>
    <n v="0"/>
    <n v="0"/>
    <s v="m3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139"/>
    <x v="0"/>
    <s v="201712"/>
    <s v="Décembre"/>
    <n v="2017"/>
    <s v="Rocard"/>
    <s v="Maryse"/>
    <n v="72"/>
    <s v="Femme"/>
    <d v="1945-08-05T00:00:00"/>
    <d v="2017-11-15T00:00:00"/>
    <d v="2017-12-13T00:00:00"/>
    <n v="28"/>
    <s v="Onco"/>
    <x v="0"/>
    <s v="sein"/>
    <n v="167"/>
    <n v="63"/>
    <n v="58"/>
    <n v="55"/>
    <x v="4"/>
    <s v="renseigné"/>
    <x v="0"/>
    <n v="3"/>
    <s v="entre 1 et 5"/>
    <n v="-3"/>
    <n v="-5"/>
    <n v="8"/>
    <s v="gain"/>
    <s v="gain"/>
    <n v="5"/>
    <n v="-5"/>
    <s v="renseigné"/>
    <s v="renseigné"/>
    <s v="renseigné"/>
    <n v="32"/>
    <s v="2_DM"/>
    <s v="NC"/>
    <n v="81"/>
    <s v="NC"/>
    <s v="NC"/>
    <d v="2018-02-19T00:00:00"/>
    <s v="NC"/>
    <n v="2"/>
    <n v="0"/>
    <s v="m3"/>
    <s v="NON"/>
    <s v="NC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150"/>
    <x v="2"/>
    <s v="201612"/>
    <s v="Décembre"/>
    <n v="2016"/>
    <s v="roger"/>
    <s v="andré"/>
    <n v="77"/>
    <s v="Homme"/>
    <d v="1939-03-20T00:00:00"/>
    <d v="2016-11-29T00:00:00"/>
    <d v="2016-12-12T00:00:00"/>
    <n v="13"/>
    <s v="Onco"/>
    <x v="1"/>
    <s v="pancreas"/>
    <n v="157"/>
    <n v="47"/>
    <n v="49"/>
    <n v="50"/>
    <x v="7"/>
    <s v="renseigné"/>
    <x v="0"/>
    <n v="3"/>
    <s v="entre 1 et 5"/>
    <n v="1"/>
    <n v="2"/>
    <n v="-4"/>
    <s v="perte"/>
    <s v="perte"/>
    <n v="-2"/>
    <n v="2"/>
    <s v="renseigné"/>
    <s v="renseigné"/>
    <s v="non renseigné"/>
    <s v="NC"/>
    <s v="4_NSP"/>
    <s v="NC"/>
    <s v="NC"/>
    <s v="NC"/>
    <s v="NC"/>
    <s v="NC"/>
    <s v="NC"/>
    <n v="0"/>
    <n v="0"/>
    <s v="NC"/>
    <s v="NON"/>
    <s v="NC"/>
    <s v="NC"/>
    <s v="OUI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6-12-16T00:00:00"/>
    <s v="staph epi"/>
    <s v="PAS DE NUTRITION"/>
    <m/>
    <m/>
    <s v="OUI"/>
    <m/>
    <m/>
    <m/>
    <m/>
    <m/>
    <s v="NC"/>
  </r>
  <r>
    <n v="140"/>
    <x v="0"/>
    <s v="201712"/>
    <s v="Décembre"/>
    <n v="2017"/>
    <s v="Roman"/>
    <s v="danielle"/>
    <n v="67"/>
    <s v="Femme"/>
    <d v="1950-01-15T00:00:00"/>
    <d v="2017-11-22T00:00:00"/>
    <d v="2017-12-11T00:00:00"/>
    <n v="19"/>
    <s v="Onco"/>
    <x v="6"/>
    <s v="ORL"/>
    <n v="153"/>
    <n v="56"/>
    <n v="53"/>
    <n v="55"/>
    <x v="12"/>
    <s v="non renseigné"/>
    <x v="3"/>
    <n v="2"/>
    <s v="entre 1 et 5"/>
    <n v="2"/>
    <n v="-3"/>
    <n v="5"/>
    <s v="perte"/>
    <s v="gain"/>
    <n v="-4"/>
    <n v="4"/>
    <s v="renseigné"/>
    <s v="renseigné"/>
    <s v="renseigné"/>
    <n v="24"/>
    <s v="2_DM"/>
    <s v="NC"/>
    <n v="105"/>
    <s v="NC"/>
    <s v="NC"/>
    <s v="NC"/>
    <s v="NC"/>
    <n v="3"/>
    <n v="0"/>
    <s v="m1"/>
    <s v="NON"/>
    <s v="NC"/>
    <s v="NC"/>
    <s v="NC"/>
    <s v="NON"/>
    <s v="OUI"/>
    <s v="OUI"/>
    <s v="OUI"/>
    <s v="NON"/>
    <s v="Parenteral"/>
    <s v="N7"/>
    <s v="OUI"/>
    <s v="NC"/>
    <s v="NC"/>
    <s v="NON"/>
    <s v="NON"/>
    <s v="NC"/>
    <s v="NON"/>
    <s v="NC"/>
    <s v="on"/>
    <s v="NC"/>
    <s v="NC"/>
    <s v="NON"/>
    <s v="OUI"/>
    <s v="IV"/>
    <s v="OUI"/>
    <d v="2017-11-22T00:00:00"/>
    <s v="staph epi"/>
    <s v="NP CAR PRB GPE/ RADIO CHIMIO"/>
    <m/>
    <m/>
    <s v="OUI"/>
    <m/>
    <m/>
    <m/>
    <m/>
    <m/>
    <s v="NC"/>
  </r>
  <r>
    <n v="141"/>
    <x v="0"/>
    <s v="201712"/>
    <s v="Décembre"/>
    <n v="2017"/>
    <s v="Rouge "/>
    <s v="christiane"/>
    <n v="61"/>
    <s v="Femme"/>
    <d v="1956-05-10T00:00:00"/>
    <d v="2017-11-30T00:00:00"/>
    <d v="2017-12-08T00:00:00"/>
    <n v="8"/>
    <s v="Onco"/>
    <x v="0"/>
    <s v="ovaire"/>
    <n v="158"/>
    <n v="88"/>
    <n v="83"/>
    <n v="69"/>
    <x v="21"/>
    <s v="renseigné"/>
    <x v="1"/>
    <n v="3"/>
    <s v="entre 1 et 5"/>
    <n v="-14"/>
    <n v="-5"/>
    <n v="6"/>
    <s v="gain"/>
    <s v="gain"/>
    <n v="17"/>
    <n v="-17"/>
    <s v="renseigné"/>
    <s v="renseigné"/>
    <s v="renseigné"/>
    <n v="27"/>
    <s v="2_DM"/>
    <s v="NC"/>
    <s v="NC"/>
    <s v="OUI"/>
    <n v="0.56000000000000005"/>
    <d v="2018-09-27T00:00:00"/>
    <s v="NC"/>
    <n v="2"/>
    <n v="2"/>
    <s v="m1"/>
    <s v="OUI"/>
    <s v="OUI"/>
    <s v="DME44.1"/>
    <s v="NON"/>
    <s v="OUI"/>
    <s v="OUI"/>
    <s v="OUI"/>
    <s v="NON"/>
    <s v="OUI"/>
    <s v="SNA"/>
    <s v="NC"/>
    <s v="NC"/>
    <s v="NC"/>
    <s v="OUI"/>
    <s v="OUI"/>
    <s v="OUI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Perte majeure de pds durant hospit_x000a_obese denutrie"/>
  </r>
  <r>
    <n v="151"/>
    <x v="1"/>
    <s v="201706"/>
    <s v="Juin"/>
    <n v="2017"/>
    <s v="sanchez"/>
    <s v="marie"/>
    <n v="74"/>
    <s v="Femme"/>
    <d v="1943-05-21T00:00:00"/>
    <d v="2017-05-04T00:00:00"/>
    <d v="2017-06-28T00:00:00"/>
    <n v="55"/>
    <s v="Onco"/>
    <x v="0"/>
    <s v="sein"/>
    <n v="160"/>
    <s v="NC"/>
    <n v="49"/>
    <n v="47"/>
    <x v="11"/>
    <s v="renseigné"/>
    <x v="0"/>
    <n v="8"/>
    <s v="entre 5 et 10"/>
    <n v="-2"/>
    <s v="NC"/>
    <s v="NC"/>
    <s v="gain"/>
    <s v="NC"/>
    <n v="4"/>
    <n v="-4"/>
    <s v="renseigné"/>
    <s v="non renseigné"/>
    <s v="renseigné"/>
    <n v="26"/>
    <s v="3_DS"/>
    <s v="NC"/>
    <s v="NC"/>
    <s v="NC"/>
    <s v="NC"/>
    <d v="2018-10-10T00:00:00"/>
    <d v="2017-06-14T00:00:00"/>
    <n v="2"/>
    <n v="2"/>
    <s v="NC"/>
    <s v="NON"/>
    <s v="NC"/>
    <s v="DSE43"/>
    <s v="NON"/>
    <s v="OUI"/>
    <s v="OUI"/>
    <s v="NC"/>
    <s v="NON"/>
    <s v="OUI"/>
    <s v="Parenteral"/>
    <s v="N7"/>
    <s v="NC"/>
    <s v="NON"/>
    <s v="NON"/>
    <s v="NC"/>
    <s v="NC"/>
    <s v="NC"/>
    <s v="NON"/>
    <s v="NC"/>
    <s v="on"/>
    <s v="NC"/>
    <s v="NC"/>
    <s v="NON"/>
    <s v="OUI"/>
    <s v="IV"/>
    <s v="OUI"/>
    <d v="2017-06-09T00:00:00"/>
    <s v="STAPH E"/>
    <s v="OLIMEL"/>
    <m/>
    <m/>
    <s v="OUI"/>
    <m/>
    <m/>
    <m/>
    <m/>
    <m/>
    <s v="Gros probleme de prise de pds durant hospit, avec poids montÃ© a 64Kg,  car olimel+ hydrat diurne"/>
  </r>
  <r>
    <n v="19"/>
    <x v="1"/>
    <s v="201706"/>
    <s v="Juin"/>
    <n v="2017"/>
    <s v="Sanna"/>
    <s v="Philippe"/>
    <n v="61"/>
    <s v="Homme"/>
    <d v="1954-09-19T00:00:00"/>
    <d v="2017-05-31T00:00:00"/>
    <d v="2017-06-22T00:00:00"/>
    <n v="22"/>
    <s v="Onco"/>
    <x v="6"/>
    <s v="ORL"/>
    <n v="180"/>
    <n v="70"/>
    <n v="70"/>
    <n v="72"/>
    <x v="8"/>
    <s v="renseigné"/>
    <x v="0"/>
    <n v="5"/>
    <s v="entre 5 et 10"/>
    <n v="2"/>
    <n v="0"/>
    <n v="0"/>
    <s v="perte"/>
    <s v="perte"/>
    <n v="-3"/>
    <n v="3"/>
    <s v="renseigné"/>
    <s v="renseigné"/>
    <s v="non renseigné"/>
    <s v="NC"/>
    <s v="4_NSP"/>
    <s v="NC"/>
    <n v="21"/>
    <n v="0"/>
    <s v="0.75"/>
    <d v="2017-08-13T00:00:00"/>
    <d v="2017-07-10T00:00:00"/>
    <n v="0"/>
    <n v="0"/>
    <s v="NC"/>
    <s v="NC"/>
    <s v="NC"/>
    <s v="NC"/>
    <s v="NON"/>
    <s v="NON"/>
    <s v="NON"/>
    <s v="NC"/>
    <s v="NC"/>
    <s v="NON"/>
    <s v="enterale"/>
    <s v="GPE"/>
    <s v="NC"/>
    <s v="NON"/>
    <s v="NC"/>
    <s v="NC"/>
    <s v="NC"/>
    <s v="NC"/>
    <s v="NON"/>
    <s v="NC"/>
    <s v="NC"/>
    <s v="NC"/>
    <s v="NC"/>
    <s v="NON"/>
    <s v="OUI"/>
    <s v="IV"/>
    <s v="OUI"/>
    <d v="2017-06-10T00:00:00"/>
    <s v="STAPH E"/>
    <s v="PAS DE NUTRITION"/>
    <m/>
    <m/>
    <s v="OUI"/>
    <m/>
    <m/>
    <m/>
    <m/>
    <m/>
    <s v="GPE posÃ©e en avril 2017, ap cslt med nutritionniste_x000a_jaais vu diet durant hospit_x000a_durant hospit: inf PAC_x000a_74kg en mars 2017"/>
  </r>
  <r>
    <n v="58"/>
    <x v="2"/>
    <s v="201612"/>
    <s v="Décembre"/>
    <n v="2016"/>
    <s v="Santiago"/>
    <s v="Louise"/>
    <n v="77"/>
    <s v="Femme"/>
    <d v="1932-02-12T00:00:00"/>
    <d v="2016-11-25T00:00:00"/>
    <d v="2016-12-08T00:00:00"/>
    <n v="13"/>
    <s v="Hemato"/>
    <x v="3"/>
    <s v="lymphome"/>
    <n v="160"/>
    <n v="59"/>
    <n v="52"/>
    <s v="NC"/>
    <x v="7"/>
    <s v="renseigné"/>
    <x v="0"/>
    <n v="1"/>
    <s v="entre 1 et 5"/>
    <s v="NC"/>
    <n v="-7"/>
    <n v="12"/>
    <s v="NC"/>
    <s v="gain"/>
    <s v="NC"/>
    <s v="NC"/>
    <s v="non renseigné"/>
    <s v="renseigné"/>
    <s v="renseigné"/>
    <n v="26"/>
    <s v="3_DS"/>
    <s v="NC"/>
    <n v="284"/>
    <s v="NON"/>
    <n v="0"/>
    <d v="2018-09-12T00:00:00"/>
    <s v="NC"/>
    <n v="0"/>
    <n v="0"/>
    <s v="m3"/>
    <s v="NC"/>
    <s v="NC"/>
    <s v="NC"/>
    <s v="NON"/>
    <s v="NON"/>
    <s v="NON"/>
    <s v="NC"/>
    <s v="NC"/>
    <s v="NON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s v="IV"/>
    <s v="OUI"/>
    <d v="2016-12-01T00:00:00"/>
    <s v="STAPH AUREUS"/>
    <s v="OLIMEL AV VIT"/>
    <m/>
    <m/>
    <m/>
    <m/>
    <s v="OUI"/>
    <m/>
    <m/>
    <m/>
    <s v="NC"/>
  </r>
  <r>
    <n v="60"/>
    <x v="2"/>
    <s v="201612"/>
    <s v="Décembre"/>
    <n v="2016"/>
    <s v="Savenkoff"/>
    <s v="Concetta"/>
    <n v="85"/>
    <s v="Femme"/>
    <d v="1931-11-06T00:00:00"/>
    <d v="2016-12-01T00:00:00"/>
    <d v="2016-12-12T00:00:00"/>
    <n v="11"/>
    <s v="Onco"/>
    <x v="0"/>
    <s v="ovaire"/>
    <s v="NC"/>
    <s v="NC"/>
    <n v="56"/>
    <n v="55"/>
    <x v="5"/>
    <s v="renseigné"/>
    <x v="1"/>
    <n v="2"/>
    <s v="entre 1 et 5"/>
    <n v="-1"/>
    <s v="NC"/>
    <s v="NC"/>
    <s v="gain"/>
    <s v="NC"/>
    <n v="2"/>
    <n v="-2"/>
    <s v="renseigné"/>
    <s v="non renseigné"/>
    <s v="renseigné"/>
    <n v="26"/>
    <s v="3_DS"/>
    <s v="NC"/>
    <n v="0"/>
    <s v="NON"/>
    <n v="0"/>
    <d v="2017-03-02T00:00:00"/>
    <d v="2016-05-12T00:00:00"/>
    <n v="0"/>
    <n v="2"/>
    <s v="NC"/>
    <s v="NC"/>
    <s v="NC"/>
    <s v="NC"/>
    <s v="OUI"/>
    <s v="NON"/>
    <s v="NON"/>
    <s v="NC"/>
    <s v="NC"/>
    <s v="OUI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NC"/>
  </r>
  <r>
    <n v="33"/>
    <x v="1"/>
    <s v="201706"/>
    <s v="Juin"/>
    <n v="2017"/>
    <s v="Scarangella"/>
    <s v="Marie"/>
    <n v="47"/>
    <s v="Femme"/>
    <d v="1968-06-21T00:00:00"/>
    <d v="2018-06-08T00:00:00"/>
    <d v="2018-06-12T00:00:00"/>
    <n v="4"/>
    <s v="Onco"/>
    <x v="10"/>
    <s v="melanome"/>
    <n v="165"/>
    <s v="NC"/>
    <n v="65"/>
    <s v="NC"/>
    <x v="0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s v="1_OK"/>
    <s v="NC"/>
    <n v="0"/>
    <n v="0"/>
    <n v="0"/>
    <d v="2017-08-07T00:00:00"/>
    <d v="2017-08-0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MELANOME"/>
    <m/>
    <m/>
    <m/>
    <m/>
    <m/>
    <m/>
    <m/>
    <m/>
    <s v="entrÃ©e pr bilan de cephalÃ©es post innumotherapie"/>
  </r>
  <r>
    <n v="61"/>
    <x v="2"/>
    <s v="201612"/>
    <s v="Décembre"/>
    <n v="2016"/>
    <s v="Schiano "/>
    <s v="Michel"/>
    <n v="83"/>
    <s v="Homme"/>
    <d v="1933-09-23T00:00:00"/>
    <d v="2016-12-02T00:00:00"/>
    <d v="2016-12-09T00:00:00"/>
    <n v="7"/>
    <s v="Onco"/>
    <x v="6"/>
    <s v="ORL"/>
    <n v="169"/>
    <s v="NC"/>
    <n v="63"/>
    <s v="NC"/>
    <x v="8"/>
    <s v="non renseigné"/>
    <x v="3"/>
    <n v="1"/>
    <s v="entre 1 et 5"/>
    <s v="NC"/>
    <s v="NC"/>
    <s v="NC"/>
    <s v="NC"/>
    <s v="NC"/>
    <s v="NC"/>
    <s v="NC"/>
    <s v="non renseigné"/>
    <s v="non renseigné"/>
    <s v="renseigné"/>
    <n v="24"/>
    <s v="3_DS"/>
    <s v="NC"/>
    <n v="0"/>
    <s v="NON"/>
    <n v="0"/>
    <d v="2017-01-31T00:00:00"/>
    <d v="2016-12-14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etait sous parenterale a la maison, stop lors hospit"/>
  </r>
  <r>
    <n v="62"/>
    <x v="2"/>
    <s v="201612"/>
    <s v="Décembre"/>
    <n v="2016"/>
    <s v="Seigneur"/>
    <s v="Monique"/>
    <n v="83"/>
    <s v="Femme"/>
    <d v="1933-02-09T00:00:00"/>
    <d v="2016-11-04T00:00:00"/>
    <d v="2016-12-14T00:00:00"/>
    <n v="40"/>
    <s v="Onco"/>
    <x v="1"/>
    <s v="pancreas"/>
    <n v="165"/>
    <s v="NC"/>
    <n v="62"/>
    <n v="66"/>
    <x v="12"/>
    <s v="renseigné"/>
    <x v="0"/>
    <n v="2"/>
    <s v="entre 1 et 5"/>
    <n v="4"/>
    <s v="NC"/>
    <s v="NC"/>
    <s v="perte"/>
    <s v="NC"/>
    <n v="-6"/>
    <n v="6"/>
    <s v="renseigné"/>
    <s v="non renseigné"/>
    <s v="non renseigné"/>
    <s v="NC"/>
    <s v="1_OK"/>
    <s v="NC"/>
    <n v="108"/>
    <s v="NON"/>
    <n v="0"/>
    <d v="2016-12-14T00:00:00"/>
    <d v="2016-12-01T00:00:00"/>
    <n v="0"/>
    <n v="0"/>
    <s v="NC"/>
    <s v="NC"/>
    <s v="NC"/>
    <s v="NC"/>
    <s v="OUI"/>
    <s v="OUI"/>
    <s v="OUI"/>
    <s v="NC"/>
    <s v="NC"/>
    <s v="NON"/>
    <s v="Parenteral"/>
    <s v="N7"/>
    <s v="NC"/>
    <s v="NC"/>
    <s v="NON"/>
    <s v="NON"/>
    <s v="NON"/>
    <s v="NON"/>
    <s v="NON"/>
    <s v="NC"/>
    <s v="NC"/>
    <s v="NC"/>
    <n v="0"/>
    <s v="NON"/>
    <s v="OUI"/>
    <s v="IV"/>
    <s v="OUI"/>
    <d v="2016-11-17T00:00:00"/>
    <s v="PYO"/>
    <s v="OLIMEL SANS VIT"/>
    <s v="OUI"/>
    <m/>
    <m/>
    <m/>
    <m/>
    <m/>
    <m/>
    <m/>
    <s v="NC"/>
  </r>
  <r>
    <n v="20"/>
    <x v="1"/>
    <s v="201706"/>
    <s v="Juin"/>
    <n v="2017"/>
    <s v="Seitier"/>
    <s v="Monique"/>
    <n v="81"/>
    <s v="Femme"/>
    <d v="1935-02-07T00:00:00"/>
    <d v="2017-05-29T00:00:00"/>
    <d v="2017-06-07T00:00:00"/>
    <n v="9"/>
    <s v="Onco"/>
    <x v="0"/>
    <s v="sein"/>
    <n v="170"/>
    <s v="NC"/>
    <s v="NC"/>
    <s v="NC"/>
    <x v="5"/>
    <s v="renseigné"/>
    <x v="1"/>
    <n v="0"/>
    <n v="0"/>
    <s v="NC"/>
    <s v="NC"/>
    <s v="NC"/>
    <s v="NC"/>
    <s v="NC"/>
    <s v="NC"/>
    <s v="NC"/>
    <s v="non renseigné"/>
    <s v="non renseigné"/>
    <s v="renseigné"/>
    <n v="25"/>
    <s v="3_DS"/>
    <s v="NC"/>
    <n v="0"/>
    <n v="0"/>
    <n v="0"/>
    <d v="2017-08-03T00:00:00"/>
    <d v="2017-05-15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jamais de pds de tte sa PEC ni diet_x000a_albu faites le dernier jour de son hospit avant tf en USP"/>
  </r>
  <r>
    <n v="63"/>
    <x v="2"/>
    <s v="201612"/>
    <s v="Décembre"/>
    <n v="2016"/>
    <s v="Sieli"/>
    <s v="Patrick"/>
    <n v="63"/>
    <s v="Homme"/>
    <d v="1952-11-10T00:00:00"/>
    <d v="2016-12-03T00:00:00"/>
    <d v="2016-12-12T00:00:00"/>
    <n v="9"/>
    <s v="Onco"/>
    <x v="6"/>
    <s v="ORL"/>
    <n v="170"/>
    <n v="63"/>
    <n v="63"/>
    <s v="NC"/>
    <x v="8"/>
    <s v="renseigné"/>
    <x v="0"/>
    <n v="1"/>
    <s v="entre 1 et 5"/>
    <s v="NC"/>
    <n v="0"/>
    <n v="0"/>
    <s v="NC"/>
    <s v="perte"/>
    <s v="NC"/>
    <s v="NC"/>
    <s v="non renseigné"/>
    <s v="renseigné"/>
    <s v="non renseigné"/>
    <s v="NC"/>
    <s v="4_NSP"/>
    <s v="NC"/>
    <n v="260"/>
    <s v="NON"/>
    <n v="0"/>
    <d v="2017-11-08T00:00:00"/>
    <d v="2017-11-02T00:00:00"/>
    <n v="0"/>
    <n v="0"/>
    <s v="NC"/>
    <s v="NC"/>
    <s v="NC"/>
    <s v="NC"/>
    <s v="OUI"/>
    <s v="NON"/>
    <s v="NON"/>
    <s v="NON"/>
    <s v="NC"/>
    <s v="NON"/>
    <s v="enterale"/>
    <s v="GPE"/>
    <s v="NC"/>
    <s v="NC"/>
    <s v="NON"/>
    <s v="NON"/>
    <s v="NON"/>
    <s v="NON"/>
    <s v="NON"/>
    <s v="NC"/>
    <s v="NC"/>
    <d v="2016-11-01T00:00:00"/>
    <n v="0"/>
    <s v="NON"/>
    <s v="OUI"/>
    <s v="IV"/>
    <s v="OUI"/>
    <d v="2016-11-30T00:00:00"/>
    <s v="PYO"/>
    <s v="GPE"/>
    <s v="OUI"/>
    <m/>
    <m/>
    <m/>
    <m/>
    <m/>
    <m/>
    <m/>
    <s v="NC"/>
  </r>
  <r>
    <n v="21"/>
    <x v="1"/>
    <s v="201706"/>
    <s v="Juin"/>
    <n v="2017"/>
    <s v="Simoes"/>
    <s v="Richard"/>
    <n v="56"/>
    <s v="Homme"/>
    <d v="1959-12-06T00:00:00"/>
    <d v="2017-06-02T00:00:00"/>
    <d v="2017-06-11T00:00:00"/>
    <n v="9"/>
    <s v="Onco"/>
    <x v="6"/>
    <s v="ORL"/>
    <n v="182"/>
    <n v="69"/>
    <n v="61"/>
    <n v="66"/>
    <x v="16"/>
    <s v="non renseigné"/>
    <x v="3"/>
    <n v="2"/>
    <s v="entre 1 et 5"/>
    <n v="5"/>
    <n v="-8"/>
    <n v="12"/>
    <s v="perte"/>
    <s v="gain"/>
    <n v="-8"/>
    <n v="8"/>
    <s v="renseigné"/>
    <s v="renseigné"/>
    <s v="non renseigné"/>
    <s v="NC"/>
    <s v="2_DM"/>
    <s v="NC"/>
    <n v="0"/>
    <n v="0"/>
    <n v="0"/>
    <d v="2017-06-11T00:00:00"/>
    <d v="2017-05-08T00:00:00"/>
    <n v="0"/>
    <n v="2"/>
    <s v="NC"/>
    <s v="NC"/>
    <s v="NC"/>
    <s v="NC"/>
    <s v="OUI"/>
    <s v="NON"/>
    <s v="NON"/>
    <s v="NC"/>
    <s v="OUI"/>
    <s v="OUI"/>
    <s v="Parenteral"/>
    <s v="N7"/>
    <s v="NC"/>
    <s v="NON"/>
    <s v="NC"/>
    <s v="NC"/>
    <s v="NC"/>
    <s v="NC"/>
    <s v="OUI"/>
    <s v="NC"/>
    <s v="on"/>
    <s v="NC"/>
    <s v="NC"/>
    <s v="NON"/>
    <s v="OUI"/>
    <s v="IV"/>
    <s v="NON"/>
    <s v="NC"/>
    <s v="NC"/>
    <s v="NC"/>
    <m/>
    <m/>
    <m/>
    <m/>
    <m/>
    <m/>
    <m/>
    <m/>
    <s v="a benef a l'entrÃ©e de la maladie d'une gastroscopie ss AG, pt aurait il fallut poser GPE_x000a_69 en fev 2017_x000a_jamais albu "/>
  </r>
  <r>
    <n v="22"/>
    <x v="1"/>
    <s v="201706"/>
    <s v="Juin"/>
    <n v="2017"/>
    <s v="Squillaci"/>
    <s v="Jeanine"/>
    <n v="65"/>
    <s v="Femme"/>
    <d v="1950-07-11T00:00:00"/>
    <d v="2017-06-01T00:00:00"/>
    <d v="2017-06-12T00:00:00"/>
    <n v="11"/>
    <s v="Onco"/>
    <x v="1"/>
    <s v="colon"/>
    <n v="160"/>
    <n v="82"/>
    <n v="80"/>
    <n v="85"/>
    <x v="22"/>
    <s v="non renseigné"/>
    <x v="3"/>
    <n v="3"/>
    <s v="entre 1 et 5"/>
    <n v="5"/>
    <n v="-2"/>
    <n v="2"/>
    <s v="perte"/>
    <s v="gain"/>
    <n v="-6"/>
    <n v="6"/>
    <s v="renseigné"/>
    <s v="renseigné"/>
    <s v="non renseigné"/>
    <s v="NC"/>
    <s v="2_DM"/>
    <s v="NC"/>
    <n v="0"/>
    <n v="0"/>
    <n v="0"/>
    <d v="2018-08-10T00:00:00"/>
    <d v="2018-08-10T00:00:00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Verra la diet en SSR : DM_x000a_82kg en avril 2017_x000a_pds: 72/80/85/70"/>
  </r>
  <r>
    <n v="142"/>
    <x v="0"/>
    <s v="201712"/>
    <s v="Décembre"/>
    <n v="2017"/>
    <s v="Tamburi"/>
    <s v="Annie"/>
    <n v="60"/>
    <s v="Femme"/>
    <d v="1957-03-08T00:00:00"/>
    <d v="2017-11-02T00:00:00"/>
    <d v="2017-12-05T00:00:00"/>
    <n v="33"/>
    <s v="Onco"/>
    <x v="6"/>
    <s v="ORL"/>
    <n v="154"/>
    <n v="50"/>
    <n v="38"/>
    <n v="38"/>
    <x v="15"/>
    <s v="renseigné"/>
    <x v="4"/>
    <n v="4"/>
    <s v="entre 1 et 5"/>
    <n v="0"/>
    <n v="-12"/>
    <n v="24"/>
    <s v="perte"/>
    <s v="gain"/>
    <n v="0"/>
    <n v="0"/>
    <s v="renseigné"/>
    <s v="renseigné"/>
    <s v="renseigné"/>
    <n v="23"/>
    <s v="3_DS"/>
    <s v="NC"/>
    <s v="NC"/>
    <s v="OUI"/>
    <n v="0.74"/>
    <d v="2017-12-11T00:00:00"/>
    <d v="2017-11-28T00:00:00"/>
    <n v="3"/>
    <n v="2"/>
    <s v="m7"/>
    <s v="OUI"/>
    <s v="OUI"/>
    <s v="DSE43"/>
    <s v="OUI"/>
    <s v="OUI"/>
    <s v="OUI"/>
    <s v="OUI"/>
    <s v="OUI"/>
    <s v="OUI"/>
    <s v="enterale"/>
    <s v="NC"/>
    <s v="NC"/>
    <s v="OUI"/>
    <s v="NC"/>
    <s v="OUI"/>
    <s v="OUI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74"/>
    <x v="2"/>
    <s v="201612"/>
    <s v="Décembre"/>
    <n v="2016"/>
    <s v="Toninelli"/>
    <s v="Vincente"/>
    <n v="86"/>
    <s v="Homme"/>
    <d v="1930-08-28T00:00:00"/>
    <d v="2016-12-08T00:00:00"/>
    <d v="2016-12-15T00:00:00"/>
    <n v="7"/>
    <s v="Onco"/>
    <x v="7"/>
    <s v="prostate"/>
    <n v="167"/>
    <s v="NC"/>
    <n v="50"/>
    <n v="48"/>
    <x v="16"/>
    <s v="non renseigné"/>
    <x v="3"/>
    <n v="2"/>
    <s v="entre 1 et 5"/>
    <n v="-2"/>
    <s v="NC"/>
    <s v="NC"/>
    <s v="gain"/>
    <s v="NC"/>
    <n v="4"/>
    <n v="-4"/>
    <s v="renseigné"/>
    <s v="non renseigné"/>
    <s v="non renseigné"/>
    <s v="NC"/>
    <s v="3_DS"/>
    <s v="NC"/>
    <n v="65"/>
    <n v="0"/>
    <n v="0"/>
    <d v="2017-05-09T00:00:00"/>
    <d v="2016-11-21T00:00:00"/>
    <n v="1"/>
    <n v="0"/>
    <s v="NC"/>
    <s v="NC"/>
    <s v="NC"/>
    <s v="NC"/>
    <s v="NON"/>
    <s v="NON"/>
    <s v="OUI"/>
    <s v="NC"/>
    <s v="NC"/>
    <s v="NON"/>
    <s v="Parenteral"/>
    <s v="N7"/>
    <s v="NC"/>
    <s v="NC"/>
    <s v="NC"/>
    <s v="NC"/>
    <s v="NC"/>
    <s v="NC"/>
    <s v="NC"/>
    <s v="NC"/>
    <s v="NC"/>
    <s v="NC"/>
    <n v="0"/>
    <s v="NON"/>
    <s v="OUI"/>
    <s v="IV"/>
    <s v="NON"/>
    <s v="NC"/>
    <s v="NC"/>
    <s v="NC"/>
    <m/>
    <m/>
    <m/>
    <m/>
    <m/>
    <m/>
    <m/>
    <m/>
    <s v="inf PAC a staph epi traitÃ© par augmentin, re hospit qq jours apres pr recidive inf PAC av mise sous vanco"/>
  </r>
  <r>
    <n v="143"/>
    <x v="0"/>
    <s v="201712"/>
    <s v="Décembre"/>
    <n v="2017"/>
    <s v="torres"/>
    <s v="roland"/>
    <n v="61"/>
    <s v="Homme"/>
    <d v="1956-03-09T00:00:00"/>
    <d v="2017-11-28T00:00:00"/>
    <d v="2017-12-13T00:00:00"/>
    <n v="15"/>
    <s v="Onco"/>
    <x v="1"/>
    <s v="gastrique"/>
    <n v="170"/>
    <n v="96"/>
    <n v="83"/>
    <n v="76"/>
    <x v="14"/>
    <s v="renseigné"/>
    <x v="2"/>
    <n v="2"/>
    <s v="entre 1 et 5"/>
    <n v="-7"/>
    <n v="-13"/>
    <n v="14"/>
    <s v="gain"/>
    <s v="gain"/>
    <n v="8"/>
    <n v="-8"/>
    <s v="renseigné"/>
    <s v="renseigné"/>
    <s v="renseigné"/>
    <n v="16"/>
    <s v="3_DS"/>
    <s v="NC"/>
    <s v="NC"/>
    <s v="OUI"/>
    <n v="0.86"/>
    <d v="2018-03-03T00:00:00"/>
    <d v="2017-12-07T00:00:00"/>
    <n v="1"/>
    <n v="2"/>
    <s v="m7"/>
    <s v="OUI"/>
    <s v="NON"/>
    <s v="NC"/>
    <s v="OUI"/>
    <s v="OUI"/>
    <s v="OUI"/>
    <s v="OUI"/>
    <s v="OUI"/>
    <s v="OUI"/>
    <s v="enterale"/>
    <s v="NC"/>
    <s v="NC"/>
    <s v="NC"/>
    <s v="NC"/>
    <s v="NC"/>
    <s v="NC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</r>
  <r>
    <n v="64"/>
    <x v="2"/>
    <s v="201612"/>
    <s v="Décembre"/>
    <n v="2016"/>
    <s v="Toupet"/>
    <s v="Fatima"/>
    <n v="81"/>
    <s v="Femme"/>
    <d v="1934-12-31T00:00:00"/>
    <d v="2016-12-05T00:00:00"/>
    <d v="2016-12-12T00:00:00"/>
    <n v="7"/>
    <s v="Hemato"/>
    <x v="3"/>
    <s v="LMC"/>
    <n v="166"/>
    <n v="61"/>
    <n v="56"/>
    <s v="NC"/>
    <x v="7"/>
    <s v="renseigné"/>
    <x v="0"/>
    <n v="1"/>
    <s v="entre 1 et 5"/>
    <s v="NC"/>
    <n v="-5"/>
    <n v="8"/>
    <s v="NC"/>
    <s v="gain"/>
    <s v="NC"/>
    <s v="NC"/>
    <s v="non renseigné"/>
    <s v="renseigné"/>
    <s v="non renseigné"/>
    <s v="NC"/>
    <s v="2_DM"/>
    <s v="NC"/>
    <n v="0"/>
    <s v="NON"/>
    <n v="0"/>
    <d v="2017-06-01T00:00:00"/>
    <d v="2017-01-18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11-01T00:00:00"/>
    <n v="0"/>
    <s v="SP"/>
    <s v="SP"/>
    <s v="SP"/>
    <s v="NON"/>
    <s v="NC"/>
    <s v="NC"/>
    <s v="NC"/>
    <m/>
    <m/>
    <m/>
    <m/>
    <m/>
    <m/>
    <m/>
    <m/>
    <s v="NC"/>
  </r>
  <r>
    <n v="144"/>
    <x v="0"/>
    <s v="201712"/>
    <s v="Décembre"/>
    <n v="2017"/>
    <s v="Treboutte"/>
    <s v="christian"/>
    <n v="74"/>
    <s v="Homme"/>
    <d v="1943-02-25T00:00:00"/>
    <d v="2017-11-04T00:00:00"/>
    <d v="2017-12-21T00:00:00"/>
    <n v="47"/>
    <s v="Hemato"/>
    <x v="3"/>
    <s v="myelome"/>
    <n v="182"/>
    <n v="107"/>
    <n v="102"/>
    <n v="101"/>
    <x v="22"/>
    <s v="non renseigné"/>
    <x v="3"/>
    <n v="2"/>
    <s v="entre 1 et 5"/>
    <n v="-1"/>
    <n v="-5"/>
    <n v="5"/>
    <s v="gain"/>
    <s v="gain"/>
    <n v="1"/>
    <n v="-1"/>
    <s v="renseigné"/>
    <s v="renseigné"/>
    <s v="renseigné"/>
    <n v="21"/>
    <s v="3_DS"/>
    <s v="NC"/>
    <n v="107"/>
    <s v="NC"/>
    <s v="NC"/>
    <d v="2018-10-05T00:00:00"/>
    <s v="NC"/>
    <n v="1"/>
    <n v="0"/>
    <s v="m1"/>
    <s v="NON"/>
    <s v="NC"/>
    <s v="DME44.1"/>
    <s v="NON"/>
    <s v="NON"/>
    <s v="OUI"/>
    <s v="OUI"/>
    <s v="NON"/>
    <s v="NON"/>
    <s v="SNA"/>
    <s v="NC"/>
    <s v="NC"/>
    <s v="NC"/>
    <s v="NC"/>
    <s v="NC"/>
    <s v="NC"/>
    <s v="NC"/>
    <s v="NC"/>
    <s v="NC"/>
    <s v="NC"/>
    <s v="NC"/>
    <s v="NC"/>
    <s v="PO"/>
    <s v="NON"/>
    <s v="PO"/>
    <s v="NON"/>
    <s v="NC"/>
    <s v="NC"/>
    <s v="NC"/>
    <m/>
    <m/>
    <m/>
    <m/>
    <m/>
    <m/>
    <m/>
    <m/>
    <s v="Obese denutri"/>
  </r>
  <r>
    <n v="23"/>
    <x v="1"/>
    <s v="201706"/>
    <s v="Juin"/>
    <n v="2017"/>
    <s v="TRIVIN"/>
    <s v="Jacqueline"/>
    <n v="87"/>
    <s v="Femme"/>
    <d v="1929-04-30T00:00:00"/>
    <d v="2017-05-04T00:00:00"/>
    <d v="2017-06-08T00:00:00"/>
    <n v="35"/>
    <s v="Hemato"/>
    <x v="3"/>
    <s v="myelome"/>
    <n v="155"/>
    <s v="NC"/>
    <n v="46"/>
    <n v="39"/>
    <x v="11"/>
    <s v="renseigné"/>
    <x v="0"/>
    <n v="3"/>
    <s v="entre 1 et 5"/>
    <n v="-7"/>
    <s v="NC"/>
    <s v="NC"/>
    <s v="gain"/>
    <s v="NC"/>
    <n v="15"/>
    <n v="-15"/>
    <s v="renseigné"/>
    <s v="non renseigné"/>
    <s v="renseigné"/>
    <n v="18"/>
    <s v="3_DS"/>
    <s v="NC"/>
    <n v="0"/>
    <n v="0"/>
    <n v="0"/>
    <d v="2017-09-14T00:00:00"/>
    <s v="NC"/>
    <n v="0"/>
    <n v="3"/>
    <s v="NC"/>
    <s v="NON"/>
    <s v="NC"/>
    <s v="NC"/>
    <s v="NON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PO"/>
    <s v="IV"/>
    <s v="PO"/>
    <s v="NON"/>
    <s v="NC"/>
    <s v="NC"/>
    <s v="NC"/>
    <m/>
    <m/>
    <m/>
    <m/>
    <m/>
    <m/>
    <m/>
    <m/>
    <s v="MARS 2017: 46"/>
  </r>
  <r>
    <n v="145"/>
    <x v="0"/>
    <s v="201712"/>
    <s v="Décembre"/>
    <n v="2017"/>
    <s v="Viale"/>
    <s v="Arlette"/>
    <n v="68"/>
    <s v="Femme"/>
    <d v="1949-08-17T00:00:00"/>
    <d v="2017-12-02T00:00:00"/>
    <d v="2017-12-14T00:00:00"/>
    <n v="12"/>
    <s v="Hemato"/>
    <x v="3"/>
    <s v="myelome"/>
    <n v="165"/>
    <n v="62"/>
    <n v="59"/>
    <n v="57"/>
    <x v="8"/>
    <s v="renseigné"/>
    <x v="0"/>
    <n v="3"/>
    <s v="entre 1 et 5"/>
    <n v="-2"/>
    <n v="-3"/>
    <n v="5"/>
    <s v="gain"/>
    <s v="gain"/>
    <n v="3"/>
    <n v="-3"/>
    <s v="renseigné"/>
    <s v="renseigné"/>
    <s v="renseigné"/>
    <n v="27"/>
    <s v="2_DM"/>
    <s v="NC"/>
    <s v="NC"/>
    <s v="NC"/>
    <s v="NC"/>
    <s v="NC"/>
    <s v="NC"/>
    <n v="0"/>
    <n v="0"/>
    <s v="m7"/>
    <s v="NON"/>
    <s v="NC"/>
    <s v="DME44.1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PO"/>
    <s v="NON"/>
    <s v="PO"/>
    <s v="NON"/>
    <s v="NC"/>
    <s v="NC"/>
    <s v="NC"/>
    <m/>
    <m/>
    <m/>
    <m/>
    <m/>
    <m/>
    <m/>
    <m/>
    <s v="NC"/>
  </r>
  <r>
    <n v="24"/>
    <x v="1"/>
    <s v="201706"/>
    <s v="Juin"/>
    <n v="2017"/>
    <s v="Wibaux"/>
    <s v="Chantal"/>
    <n v="65"/>
    <s v="Femme"/>
    <d v="1951-01-20T00:00:00"/>
    <d v="2017-06-05T00:00:00"/>
    <d v="2017-06-06T00:00:00"/>
    <n v="1"/>
    <s v="Onco"/>
    <x v="0"/>
    <s v="sein"/>
    <n v="160"/>
    <s v="NC"/>
    <n v="49"/>
    <s v="NC"/>
    <x v="11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s v="NC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IV"/>
    <s v="IV"/>
    <s v="NON"/>
    <s v="NC"/>
    <s v="NC"/>
    <s v="NC"/>
    <m/>
    <m/>
    <m/>
    <m/>
    <m/>
    <m/>
    <m/>
    <m/>
    <s v="suivi a lyon, decalge htermique sans etio retrouvÃ©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1">
  <r>
    <n v="122"/>
    <x v="0"/>
    <s v="201712"/>
    <s v="Décembre"/>
    <n v="2017"/>
    <s v="Amoussou"/>
    <s v="Pauline"/>
    <n v="40"/>
    <x v="0"/>
    <d v="1977-03-28T00:00:00"/>
    <d v="2017-11-24T00:00:00"/>
    <s v="cancer ORL"/>
    <x v="0"/>
    <x v="0"/>
    <x v="0"/>
    <x v="0"/>
    <n v="160"/>
    <n v="59"/>
    <n v="61"/>
    <n v="59"/>
    <x v="0"/>
    <s v="renseigné"/>
    <s v="entre 18,5 et 25"/>
    <n v="4"/>
    <s v="entre 1 et 5"/>
    <n v="-2"/>
    <n v="2"/>
    <n v="-3"/>
    <s v="gain"/>
    <s v="perte"/>
    <n v="3"/>
    <n v="-3"/>
    <s v="renseigné"/>
    <s v="renseigné"/>
    <s v="renseigné"/>
    <x v="0"/>
    <x v="0"/>
    <s v="NC"/>
    <n v="17"/>
    <n v="1.23"/>
    <s v="0.72"/>
    <d v="2017-02-06T00:00:00"/>
    <s v="NC"/>
    <n v="0"/>
    <n v="0"/>
    <s v="NC"/>
    <s v="OUI"/>
    <s v="NON"/>
    <s v="NC"/>
    <s v="OUI"/>
    <x v="0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0"/>
    <d v="2017-11-24T00:00:00"/>
    <s v="staph epi"/>
    <s v="pa d'aplaie.;Dc 06/02/2018"/>
    <m/>
    <m/>
    <s v="OUI"/>
    <m/>
    <m/>
    <m/>
    <m/>
    <m/>
  </r>
  <r>
    <n v="3"/>
    <x v="1"/>
    <s v="201706"/>
    <s v="Juin"/>
    <n v="2017"/>
    <s v="Andreuccetti"/>
    <s v="Marie"/>
    <n v="85"/>
    <x v="0"/>
    <d v="1931-09-07T00:00:00"/>
    <d v="2017-05-31T00:00:00"/>
    <d v="2017-06-21T00:00:00"/>
    <x v="1"/>
    <x v="0"/>
    <x v="1"/>
    <x v="1"/>
    <n v="144"/>
    <n v="71"/>
    <n v="66"/>
    <n v="64"/>
    <x v="1"/>
    <s v="renseigné"/>
    <s v="supérieur à 30"/>
    <n v="3"/>
    <s v="entre 1 et 5"/>
    <n v="-2"/>
    <n v="-5"/>
    <n v="7"/>
    <s v="gain"/>
    <s v="gain"/>
    <n v="3"/>
    <n v="-3"/>
    <s v="renseigné"/>
    <s v="renseigné"/>
    <s v="renseigné"/>
    <x v="1"/>
    <x v="1"/>
    <s v="NC"/>
    <n v="0"/>
    <n v="0"/>
    <n v="0"/>
    <d v="2017-10-16T00:00:00"/>
    <d v="2017-06-21T00:00:00"/>
    <n v="2"/>
    <n v="2"/>
    <s v="NC"/>
    <s v="NON"/>
    <s v="NC"/>
    <s v="NC"/>
    <s v="OUI"/>
    <x v="1"/>
    <s v="NON"/>
    <s v="NC"/>
    <s v="NC"/>
    <s v="OUI"/>
    <s v="SNA"/>
    <s v="NC"/>
    <s v="NC"/>
    <s v="NC"/>
    <s v="NON"/>
    <s v="NC"/>
    <s v="NC"/>
    <s v="NC"/>
    <s v="OUI"/>
    <s v="NC"/>
    <s v="NC"/>
    <s v="NC"/>
    <s v="NC"/>
    <s v="NON"/>
    <s v="OUI"/>
    <x v="1"/>
    <x v="1"/>
    <s v="NC"/>
    <s v="NC"/>
    <m/>
    <m/>
    <m/>
    <m/>
    <m/>
    <m/>
    <m/>
    <m/>
    <m/>
  </r>
  <r>
    <n v="4"/>
    <x v="1"/>
    <s v="201706"/>
    <s v="Juin"/>
    <n v="2017"/>
    <s v="Antonini"/>
    <s v="Bernadette"/>
    <n v="58"/>
    <x v="0"/>
    <d v="1957-11-22T00:00:00"/>
    <d v="2017-05-27T00:00:00"/>
    <d v="2017-06-13T00:00:00"/>
    <x v="2"/>
    <x v="0"/>
    <x v="2"/>
    <x v="2"/>
    <n v="175"/>
    <n v="75"/>
    <n v="76"/>
    <n v="80"/>
    <x v="2"/>
    <s v="renseigné"/>
    <s v="entre 25 et 30"/>
    <n v="2"/>
    <s v="entre 1 et 5"/>
    <n v="4"/>
    <n v="1"/>
    <n v="-1"/>
    <s v="perte"/>
    <s v="perte"/>
    <n v="-5"/>
    <n v="5"/>
    <s v="renseigné"/>
    <s v="renseigné"/>
    <s v="renseigné"/>
    <x v="2"/>
    <x v="2"/>
    <s v="NC"/>
    <n v="0"/>
    <s v="1.1"/>
    <s v="0.8"/>
    <d v="2017-08-21T00:00:00"/>
    <s v="NC"/>
    <n v="0"/>
    <n v="0"/>
    <s v="m3"/>
    <s v="NC"/>
    <s v="NON"/>
    <s v="NC"/>
    <s v="OUI"/>
    <x v="1"/>
    <s v="NC"/>
    <s v="NC"/>
    <s v="NC"/>
    <s v="NON"/>
    <s v="Parenteral"/>
    <s v="N7"/>
    <s v="NC"/>
    <s v="NC"/>
    <s v="NC"/>
    <s v="NC"/>
    <s v="NC"/>
    <s v="NC"/>
    <s v="NON"/>
    <s v="NC"/>
    <s v="on"/>
    <s v="NC"/>
    <s v="NC"/>
    <s v="NON"/>
    <s v="NON"/>
    <x v="2"/>
    <x v="1"/>
    <s v="NC"/>
    <s v="NC"/>
    <s v="NC"/>
    <m/>
    <m/>
    <m/>
    <m/>
    <m/>
    <m/>
    <m/>
    <m/>
  </r>
  <r>
    <n v="123"/>
    <x v="0"/>
    <s v="201712"/>
    <s v="Décembre"/>
    <n v="2017"/>
    <s v="Arquilliere"/>
    <s v="renée"/>
    <n v="82"/>
    <x v="0"/>
    <d v="1935-03-29T00:00:00"/>
    <d v="2017-11-30T00:00:00"/>
    <d v="2018-01-03T00:00:00"/>
    <x v="3"/>
    <x v="0"/>
    <x v="0"/>
    <x v="0"/>
    <n v="160"/>
    <s v="NC"/>
    <n v="67"/>
    <n v="58"/>
    <x v="3"/>
    <s v="renseigné"/>
    <s v="entre 25 et 30"/>
    <n v="4"/>
    <s v="entre 1 et 5"/>
    <n v="-9"/>
    <s v="NC"/>
    <s v="NC"/>
    <s v="gain"/>
    <s v="NC"/>
    <n v="13"/>
    <n v="-13"/>
    <s v="renseigné"/>
    <s v="non renseigné"/>
    <s v="renseigné"/>
    <x v="3"/>
    <x v="2"/>
    <s v="NC"/>
    <n v="60"/>
    <s v="NC"/>
    <s v="NC"/>
    <d v="2018-08-20T00:00:00"/>
    <s v="NC"/>
    <n v="1"/>
    <n v="0"/>
    <s v="NC"/>
    <s v="NC"/>
    <s v="NC"/>
    <s v="NON"/>
    <s v="NON"/>
    <x v="1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25"/>
    <x v="1"/>
    <s v="201706"/>
    <s v="Juin"/>
    <n v="2017"/>
    <s v="Azzopardi"/>
    <s v="Francoise"/>
    <n v="87"/>
    <x v="0"/>
    <d v="1929-03-08T00:00:00"/>
    <d v="2017-06-06T00:00:00"/>
    <d v="2017-06-08T00:00:00"/>
    <x v="4"/>
    <x v="0"/>
    <x v="0"/>
    <x v="0"/>
    <n v="155"/>
    <n v="55"/>
    <n v="50"/>
    <s v="NC"/>
    <x v="4"/>
    <s v="renseigné"/>
    <s v="entre 18,5 et 25"/>
    <n v="1"/>
    <s v="entre 1 et 5"/>
    <s v="NC"/>
    <n v="-5"/>
    <n v="9"/>
    <s v="NC"/>
    <s v="gain"/>
    <s v="NC"/>
    <s v="NC"/>
    <s v="non renseigné"/>
    <s v="renseigné"/>
    <s v="non renseigné"/>
    <x v="4"/>
    <x v="3"/>
    <s v="NC"/>
    <n v="0"/>
    <n v="0"/>
    <n v="0"/>
    <s v="NC"/>
    <d v="2017-05-27T00:00:00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27"/>
    <x v="1"/>
    <s v="201706"/>
    <s v="Juin"/>
    <n v="2017"/>
    <s v="Baschieri"/>
    <s v="Helene"/>
    <n v="66"/>
    <x v="0"/>
    <d v="1949-07-30T00:00:00"/>
    <d v="2017-06-07T00:00:00"/>
    <d v="2017-06-09T00:00:00"/>
    <x v="4"/>
    <x v="0"/>
    <x v="0"/>
    <x v="0"/>
    <n v="162"/>
    <n v="46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8-06-07T00:00:00"/>
    <d v="2018-02-08T00:00:00"/>
    <n v="0"/>
    <n v="0"/>
    <s v="NC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x v="2"/>
    <x v="1"/>
    <s v="NC"/>
    <s v="NC"/>
    <s v="NC"/>
    <m/>
    <m/>
    <m/>
    <m/>
    <m/>
    <m/>
    <m/>
    <m/>
  </r>
  <r>
    <n v="37"/>
    <x v="2"/>
    <s v="201612"/>
    <s v="Décembre"/>
    <n v="2016"/>
    <s v="Behague"/>
    <s v="Christiane "/>
    <n v="88"/>
    <x v="0"/>
    <d v="1928-08-02T00:00:00"/>
    <d v="2016-12-04T00:00:00"/>
    <d v="2017-01-09T00:00:00"/>
    <x v="5"/>
    <x v="1"/>
    <x v="3"/>
    <x v="3"/>
    <n v="166"/>
    <n v="75"/>
    <n v="74"/>
    <n v="68"/>
    <x v="6"/>
    <s v="renseigné"/>
    <s v="entre 25 et 30"/>
    <n v="3"/>
    <s v="entre 1 et 5"/>
    <n v="-6"/>
    <n v="-1"/>
    <n v="1"/>
    <s v="gain"/>
    <s v="gain"/>
    <n v="8"/>
    <n v="-8"/>
    <s v="renseigné"/>
    <s v="renseigné"/>
    <s v="non renseigné"/>
    <x v="4"/>
    <x v="3"/>
    <s v="NC"/>
    <n v="153"/>
    <n v="0"/>
    <n v="0"/>
    <d v="2017-01-09T00:00:00"/>
    <d v="2017-01-06T00:00:00"/>
    <n v="2"/>
    <n v="2"/>
    <s v="m1"/>
    <s v="NC"/>
    <s v="NC"/>
    <s v="NC"/>
    <s v="OUI"/>
    <x v="1"/>
    <s v="NON"/>
    <s v="NC"/>
    <s v="NC"/>
    <s v="OUI"/>
    <s v="SNA"/>
    <s v="NC"/>
    <s v="NC"/>
    <s v="NC"/>
    <s v="NC"/>
    <s v="NC"/>
    <s v="NC"/>
    <s v="NC"/>
    <s v="NON"/>
    <s v="NC"/>
    <s v="NC"/>
    <d v="2016-11-05T00:00:00"/>
    <n v="0"/>
    <s v="NON"/>
    <s v="OUI"/>
    <x v="1"/>
    <x v="1"/>
    <s v="NC"/>
    <s v="NC"/>
    <s v="NC"/>
    <m/>
    <m/>
    <m/>
    <m/>
    <m/>
    <m/>
    <m/>
    <m/>
  </r>
  <r>
    <n v="5"/>
    <x v="1"/>
    <s v="201706"/>
    <s v="Juin"/>
    <n v="2017"/>
    <s v="Belhaj"/>
    <s v="Naceur"/>
    <n v="57"/>
    <x v="1"/>
    <d v="1958-06-13T00:00:00"/>
    <d v="2017-05-17T00:00:00"/>
    <d v="2017-06-06T00:00:00"/>
    <x v="6"/>
    <x v="0"/>
    <x v="1"/>
    <x v="4"/>
    <n v="173"/>
    <n v="96"/>
    <n v="78"/>
    <n v="80"/>
    <x v="3"/>
    <s v="renseigné"/>
    <s v="entre 25 et 30"/>
    <n v="2"/>
    <s v="entre 1 et 5"/>
    <n v="2"/>
    <n v="-18"/>
    <n v="19"/>
    <s v="perte"/>
    <s v="gain"/>
    <n v="-3"/>
    <n v="3"/>
    <s v="renseigné"/>
    <s v="renseigné"/>
    <s v="non renseigné"/>
    <x v="4"/>
    <x v="1"/>
    <s v="NC"/>
    <n v="0"/>
    <n v="0"/>
    <n v="0"/>
    <s v="NC"/>
    <d v="2017-03-13T00:00:00"/>
    <n v="0"/>
    <n v="0"/>
    <s v="m1"/>
    <s v="NC"/>
    <s v="NC"/>
    <s v="NC"/>
    <s v="OUI"/>
    <x v="1"/>
    <s v="NON"/>
    <s v="NC"/>
    <s v="NC"/>
    <s v="NON"/>
    <s v="Parenteral"/>
    <s v="N7"/>
    <s v="OUI"/>
    <s v="NC"/>
    <s v="NC"/>
    <s v="NC"/>
    <s v="NC"/>
    <s v="NC"/>
    <s v="NC"/>
    <s v="NC"/>
    <s v="on"/>
    <s v="NC"/>
    <s v="NC"/>
    <s v="OUI"/>
    <s v="NON"/>
    <x v="0"/>
    <x v="1"/>
    <s v="NC"/>
    <s v="NC"/>
    <s v="NC"/>
    <m/>
    <m/>
    <m/>
    <m/>
    <m/>
    <m/>
    <m/>
    <m/>
  </r>
  <r>
    <n v="124"/>
    <x v="0"/>
    <s v="201712"/>
    <s v="Décembre"/>
    <n v="2017"/>
    <s v="benhamou"/>
    <s v="micheline"/>
    <n v="74"/>
    <x v="0"/>
    <d v="1943-01-16T00:00:00"/>
    <d v="2017-11-21T00:00:00"/>
    <d v="2017-12-07T00:00:00"/>
    <x v="7"/>
    <x v="0"/>
    <x v="0"/>
    <x v="0"/>
    <n v="170"/>
    <n v="66"/>
    <n v="69"/>
    <n v="70"/>
    <x v="0"/>
    <s v="renseigné"/>
    <s v="entre 18,5 et 25"/>
    <n v="2"/>
    <s v="entre 1 et 5"/>
    <n v="1"/>
    <n v="3"/>
    <n v="-5"/>
    <s v="perte"/>
    <s v="perte"/>
    <n v="-1"/>
    <n v="1"/>
    <s v="renseigné"/>
    <s v="renseigné"/>
    <s v="renseigné"/>
    <x v="5"/>
    <x v="1"/>
    <s v="NC"/>
    <n v="88"/>
    <s v="NC"/>
    <s v="NC"/>
    <d v="2018-01-02T00:00:00"/>
    <s v="NC"/>
    <n v="2"/>
    <n v="2"/>
    <s v="NC"/>
    <s v="NON"/>
    <s v="NC"/>
    <s v="NC"/>
    <s v="OUI"/>
    <x v="0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NON"/>
    <s v="NON"/>
    <x v="2"/>
    <x v="0"/>
    <d v="2017-11-21T00:00:00"/>
    <s v="klebsielle"/>
    <s v="Pa aplair 1/01/2018"/>
    <m/>
    <m/>
    <m/>
    <m/>
    <m/>
    <s v="OUI"/>
    <m/>
    <m/>
  </r>
  <r>
    <n v="38"/>
    <x v="2"/>
    <s v="201612"/>
    <s v="Décembre"/>
    <n v="2016"/>
    <s v="Benony"/>
    <s v="Christian"/>
    <n v="63"/>
    <x v="1"/>
    <d v="1953-06-06T00:00:00"/>
    <d v="2016-11-25T00:00:00"/>
    <d v="2016-12-05T00:00:00"/>
    <x v="8"/>
    <x v="0"/>
    <x v="1"/>
    <x v="1"/>
    <n v="162"/>
    <n v="52"/>
    <n v="52"/>
    <n v="53"/>
    <x v="7"/>
    <s v="renseigné"/>
    <s v="entre 18,5 et 25"/>
    <n v="3"/>
    <s v="entre 1 et 5"/>
    <n v="1"/>
    <n v="0"/>
    <n v="0"/>
    <s v="perte"/>
    <s v="perte"/>
    <n v="-2"/>
    <n v="2"/>
    <s v="renseigné"/>
    <s v="renseigné"/>
    <s v="non renseigné"/>
    <x v="4"/>
    <x v="0"/>
    <s v="NC"/>
    <n v="0"/>
    <n v="0"/>
    <n v="0"/>
    <d v="2018-01-17T00:00:00"/>
    <d v="2017-11-29T00:00:00"/>
    <n v="0"/>
    <n v="0"/>
    <s v="m1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d v="2016-10-07T00:00:00"/>
    <n v="0"/>
    <s v="NON"/>
    <s v="OUI"/>
    <x v="1"/>
    <x v="1"/>
    <s v="NC"/>
    <s v="NC"/>
    <s v="NC"/>
    <m/>
    <m/>
    <m/>
    <m/>
    <m/>
    <m/>
    <m/>
    <m/>
  </r>
  <r>
    <n v="87"/>
    <x v="3"/>
    <s v="201806"/>
    <s v="Juin"/>
    <n v="2018"/>
    <s v="bereziat"/>
    <s v="daniel"/>
    <n v="78"/>
    <x v="1"/>
    <d v="1940-02-15T00:00:00"/>
    <d v="2018-04-24T00:00:00"/>
    <d v="2018-06-05T00:00:00"/>
    <x v="9"/>
    <x v="0"/>
    <x v="4"/>
    <x v="5"/>
    <n v="173"/>
    <n v="87"/>
    <n v="71"/>
    <n v="71"/>
    <x v="0"/>
    <s v="renseigné"/>
    <s v="entre 18,5 et 25"/>
    <n v="2"/>
    <s v="entre 1 et 5"/>
    <n v="0"/>
    <n v="-16"/>
    <n v="18"/>
    <s v="perte"/>
    <s v="gain"/>
    <n v="0"/>
    <n v="0"/>
    <s v="renseigné"/>
    <s v="renseigné"/>
    <s v="renseigné"/>
    <x v="3"/>
    <x v="1"/>
    <s v="NC"/>
    <n v="172"/>
    <n v="1.1599999999999999"/>
    <n v="0.75"/>
    <d v="2018-08-11T00:00:00"/>
    <s v="NC"/>
    <n v="0"/>
    <n v="2"/>
    <s v="m6"/>
    <s v="OUI"/>
    <s v="NON"/>
    <s v="DSE43"/>
    <s v="NON"/>
    <x v="0"/>
    <s v="NON"/>
    <s v="NC"/>
    <s v="OUI"/>
    <s v="NON"/>
    <s v="SNA"/>
    <s v="NC"/>
    <s v="NC"/>
    <s v="NC"/>
    <s v="NC"/>
    <s v="NC"/>
    <s v="NC"/>
    <s v="NC"/>
    <s v="OUI"/>
    <s v="NC"/>
    <s v="NC"/>
    <d v="2018-02-01T00:00:00"/>
    <s v="NC"/>
    <s v="NON"/>
    <s v="NON"/>
    <x v="2"/>
    <x v="1"/>
    <s v="NC"/>
    <s v="NC"/>
    <s v="NC"/>
    <m/>
    <m/>
    <m/>
    <m/>
    <m/>
    <m/>
    <m/>
    <m/>
  </r>
  <r>
    <n v="6"/>
    <x v="1"/>
    <s v="201706"/>
    <s v="Juin"/>
    <n v="2017"/>
    <s v="Bertello"/>
    <s v="Patrick"/>
    <n v="56"/>
    <x v="1"/>
    <d v="1959-12-09T00:00:00"/>
    <d v="2017-05-20T00:00:00"/>
    <d v="2017-06-06T00:00:00"/>
    <x v="2"/>
    <x v="0"/>
    <x v="5"/>
    <x v="6"/>
    <n v="180"/>
    <n v="63"/>
    <n v="72"/>
    <n v="73"/>
    <x v="8"/>
    <s v="renseigné"/>
    <s v="entre 18,5 et 25"/>
    <n v="2"/>
    <s v="entre 1 et 5"/>
    <n v="1"/>
    <n v="9"/>
    <n v="-14"/>
    <s v="perte"/>
    <s v="perte"/>
    <n v="-1"/>
    <n v="1"/>
    <s v="renseigné"/>
    <s v="renseigné"/>
    <s v="non renseigné"/>
    <x v="4"/>
    <x v="3"/>
    <s v="NC"/>
    <n v="0"/>
    <n v="0"/>
    <n v="0"/>
    <d v="2017-06-18T00:00:00"/>
    <d v="2017-06-02T00:00:00"/>
    <n v="1"/>
    <n v="3"/>
    <s v="NC"/>
    <s v="NC"/>
    <s v="NC"/>
    <s v="NC"/>
    <s v="OUI"/>
    <x v="0"/>
    <s v="OUI"/>
    <s v="OUI"/>
    <s v="NC"/>
    <s v="OUI"/>
    <s v="Parenteral"/>
    <s v="N7"/>
    <s v="NC"/>
    <s v="NC"/>
    <s v="NC"/>
    <s v="OUI"/>
    <s v="OUI"/>
    <s v="NC"/>
    <s v="NON"/>
    <s v="NC"/>
    <s v="NC"/>
    <s v="NC"/>
    <s v="NC"/>
    <s v="NON"/>
    <s v="OUI"/>
    <x v="1"/>
    <x v="0"/>
    <s v="NC"/>
    <s v="staph epi"/>
    <s v="a la sortie/ olimel/ stph epi meti R"/>
    <m/>
    <m/>
    <s v="OUI"/>
    <m/>
    <m/>
    <m/>
    <m/>
    <m/>
  </r>
  <r>
    <n v="39"/>
    <x v="2"/>
    <s v="201612"/>
    <s v="Décembre"/>
    <n v="2016"/>
    <s v="Berthaud"/>
    <s v="Georges"/>
    <n v="82"/>
    <x v="1"/>
    <d v="1933-12-24T00:00:00"/>
    <d v="2016-11-27T00:00:00"/>
    <d v="2016-12-19T00:00:00"/>
    <x v="10"/>
    <x v="0"/>
    <x v="1"/>
    <x v="7"/>
    <n v="172"/>
    <n v="64"/>
    <n v="64"/>
    <n v="61"/>
    <x v="8"/>
    <s v="renseigné"/>
    <s v="entre 18,5 et 25"/>
    <n v="4"/>
    <s v="entre 1 et 5"/>
    <n v="-3"/>
    <n v="0"/>
    <n v="0"/>
    <s v="gain"/>
    <s v="perte"/>
    <n v="5"/>
    <n v="-5"/>
    <s v="renseigné"/>
    <s v="renseigné"/>
    <s v="non renseigné"/>
    <x v="4"/>
    <x v="0"/>
    <s v="NC"/>
    <n v="0"/>
    <n v="0"/>
    <n v="0"/>
    <d v="2017-03-31T00:00:00"/>
    <s v="NC"/>
    <n v="0"/>
    <n v="0"/>
    <s v="m6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d v="2016-03-01T00:00:00"/>
    <n v="0"/>
    <s v="OUI"/>
    <s v="NON"/>
    <x v="0"/>
    <x v="1"/>
    <s v="NC"/>
    <s v="NC"/>
    <s v="NC"/>
    <m/>
    <m/>
    <m/>
    <m/>
    <m/>
    <m/>
    <m/>
    <m/>
  </r>
  <r>
    <n v="89"/>
    <x v="3"/>
    <s v="201806"/>
    <s v="Juin"/>
    <n v="2018"/>
    <s v="Bertollotti"/>
    <s v="michelle"/>
    <n v="73"/>
    <x v="0"/>
    <d v="1944-09-23T00:00:00"/>
    <d v="2018-05-17T00:00:00"/>
    <d v="2018-06-08T00:00:00"/>
    <x v="10"/>
    <x v="0"/>
    <x v="0"/>
    <x v="8"/>
    <n v="166"/>
    <n v="75"/>
    <n v="71"/>
    <s v="NC"/>
    <x v="3"/>
    <s v="renseigné"/>
    <s v="entre 25 et 30"/>
    <n v="1"/>
    <s v="entre 1 et 5"/>
    <s v="NC"/>
    <n v="-4"/>
    <n v="5"/>
    <s v="NC"/>
    <s v="gain"/>
    <s v="NC"/>
    <s v="NC"/>
    <s v="non renseigné"/>
    <s v="renseigné"/>
    <s v="renseigné"/>
    <x v="1"/>
    <x v="1"/>
    <s v="NC"/>
    <n v="84"/>
    <s v="NC"/>
    <s v="NC"/>
    <d v="2018-08-05T00:00:00"/>
    <d v="2018-07-05T00:00:00"/>
    <n v="0"/>
    <n v="0"/>
    <s v="m1"/>
    <s v="NON"/>
    <s v="NC"/>
    <s v="DME44.1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x v="1"/>
    <x v="1"/>
    <s v="NC"/>
    <s v="NC"/>
    <s v="NC"/>
    <m/>
    <m/>
    <m/>
    <m/>
    <m/>
    <m/>
    <m/>
    <m/>
  </r>
  <r>
    <n v="118"/>
    <x v="3"/>
    <s v="201806"/>
    <s v="Juin"/>
    <n v="2018"/>
    <s v="Bertrand"/>
    <s v="Jean pierre"/>
    <n v="61"/>
    <x v="1"/>
    <d v="1957-03-13T00:00:00"/>
    <d v="2018-06-06T00:00:00"/>
    <d v="2018-07-26T00:00:00"/>
    <x v="11"/>
    <x v="0"/>
    <x v="4"/>
    <x v="5"/>
    <n v="182"/>
    <n v="114"/>
    <n v="100"/>
    <n v="88"/>
    <x v="9"/>
    <s v="non renseigné"/>
    <s v="NC"/>
    <n v="6"/>
    <s v="entre 5 et 10"/>
    <n v="-12"/>
    <n v="-14"/>
    <n v="12"/>
    <s v="gain"/>
    <s v="gain"/>
    <n v="12"/>
    <n v="-12"/>
    <s v="renseigné"/>
    <s v="renseigné"/>
    <s v="renseigné"/>
    <x v="1"/>
    <x v="2"/>
    <s v="NC"/>
    <n v="200"/>
    <n v="1.08"/>
    <n v="0.76"/>
    <s v="NC"/>
    <s v="NC"/>
    <n v="2"/>
    <n v="2"/>
    <s v="m6"/>
    <s v="OUI"/>
    <s v="OUI"/>
    <s v="DME44.1"/>
    <s v="NON"/>
    <x v="0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OUI"/>
    <x v="1"/>
    <x v="1"/>
    <s v="NC"/>
    <s v="NC"/>
    <s v="NC"/>
    <m/>
    <m/>
    <m/>
    <m/>
    <m/>
    <m/>
    <m/>
    <m/>
  </r>
  <r>
    <n v="152"/>
    <x v="3"/>
    <s v="201806"/>
    <s v="Juin"/>
    <n v="2018"/>
    <s v="Biehler"/>
    <s v="DorothÃ©e"/>
    <n v="84"/>
    <x v="0"/>
    <d v="1934-04-24T00:00:00"/>
    <d v="2018-06-04T00:00:00"/>
    <d v="2018-06-09T00:00:00"/>
    <x v="12"/>
    <x v="0"/>
    <x v="6"/>
    <x v="9"/>
    <n v="156"/>
    <n v="42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6"/>
    <x v="1"/>
    <s v="NC"/>
    <n v="178"/>
    <s v="NC"/>
    <s v="NC"/>
    <d v="2018-06-04T00:00:00"/>
    <s v="NC"/>
    <n v="0"/>
    <n v="2"/>
    <s v="NC"/>
    <s v="NON"/>
    <s v="NC"/>
    <s v="NC"/>
    <s v="OUI"/>
    <x v="0"/>
    <s v="NON"/>
    <s v="NC"/>
    <s v="OUI"/>
    <s v="OUI"/>
    <s v="enterale"/>
    <s v="GPE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40"/>
    <x v="2"/>
    <s v="201612"/>
    <s v="Décembre"/>
    <n v="2016"/>
    <s v="Bottiau"/>
    <s v="Huguette"/>
    <n v="70"/>
    <x v="0"/>
    <d v="1946-07-31T00:00:00"/>
    <d v="2016-12-02T00:00:00"/>
    <d v="2016-12-07T00:00:00"/>
    <x v="12"/>
    <x v="0"/>
    <x v="0"/>
    <x v="10"/>
    <s v="NC"/>
    <s v="NC"/>
    <n v="63"/>
    <s v="NC"/>
    <x v="5"/>
    <s v="renseigné"/>
    <s v="supérieur à 30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n v="10"/>
    <n v="0"/>
    <n v="0"/>
    <s v="NC"/>
    <s v="NC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x v="1"/>
    <x v="1"/>
    <s v="NC"/>
    <s v="NC"/>
    <s v="NC"/>
    <m/>
    <m/>
    <m/>
    <m/>
    <m/>
    <m/>
    <m/>
    <m/>
  </r>
  <r>
    <s v=";;"/>
    <x v="1"/>
    <s v="201706"/>
    <s v="Juin"/>
    <n v="2017"/>
    <s v="Bourgeois "/>
    <s v="Bernard"/>
    <n v="71"/>
    <x v="1"/>
    <d v="1944-10-01T00:00:00"/>
    <d v="2017-05-25T00:00:00"/>
    <d v="2017-06-07T00:00:00"/>
    <x v="13"/>
    <x v="0"/>
    <x v="6"/>
    <x v="9"/>
    <n v="174"/>
    <n v="43"/>
    <s v="NC"/>
    <s v="NC"/>
    <x v="5"/>
    <s v="non renseigné"/>
    <s v="NC"/>
    <n v="0"/>
    <n v="0"/>
    <s v="NC"/>
    <s v="NC"/>
    <s v="NC"/>
    <s v="NC"/>
    <s v="NC"/>
    <s v="NC"/>
    <s v="NC"/>
    <s v="non renseigné"/>
    <s v="non renseigné"/>
    <s v="renseigné"/>
    <x v="7"/>
    <x v="1"/>
    <s v="NC"/>
    <n v="0"/>
    <n v="0"/>
    <n v="0"/>
    <d v="2017-06-07T00:00:00"/>
    <s v="NC"/>
    <n v="0"/>
    <n v="2"/>
    <s v="NC"/>
    <s v="NC"/>
    <s v="NC"/>
    <s v="NC"/>
    <s v="NC"/>
    <x v="1"/>
    <s v="NON"/>
    <s v="NC"/>
    <s v="NC"/>
    <s v="OUI"/>
    <s v="SNA"/>
    <s v="NC"/>
    <s v="NC"/>
    <s v="NC"/>
    <s v="NC"/>
    <s v="NC"/>
    <s v="NC"/>
    <s v="NC"/>
    <s v="OUI"/>
    <s v="NC"/>
    <s v="NC"/>
    <s v="NC"/>
    <s v="NC"/>
    <s v="NON"/>
    <s v="NON"/>
    <x v="3"/>
    <x v="1"/>
    <s v="NC"/>
    <s v="NC"/>
    <s v="Dc avnt de commencer chuimio/ neo ORL"/>
    <m/>
    <m/>
    <m/>
    <m/>
    <m/>
    <m/>
    <m/>
    <m/>
  </r>
  <r>
    <n v="90"/>
    <x v="3"/>
    <s v="201806"/>
    <s v="Juin"/>
    <n v="2018"/>
    <s v="Boyer"/>
    <s v="Marie Claude"/>
    <n v="78"/>
    <x v="0"/>
    <d v="1937-10-12T00:00:00"/>
    <d v="2018-06-03T00:00:00"/>
    <d v="2018-06-06T00:00:00"/>
    <x v="14"/>
    <x v="1"/>
    <x v="3"/>
    <x v="11"/>
    <n v="165"/>
    <n v="54"/>
    <n v="45"/>
    <s v="NC"/>
    <x v="10"/>
    <s v="renseigné"/>
    <s v="&lt;18,5"/>
    <n v="1"/>
    <s v="entre 1 et 5"/>
    <s v="NC"/>
    <n v="-9"/>
    <n v="17"/>
    <s v="NC"/>
    <s v="gain"/>
    <s v="NC"/>
    <s v="NC"/>
    <s v="non renseigné"/>
    <s v="renseigné"/>
    <s v="non renseigné"/>
    <x v="4"/>
    <x v="2"/>
    <s v="NC"/>
    <s v="NC"/>
    <s v="NC"/>
    <s v="NC"/>
    <d v="2018-09-09T00:00:00"/>
    <s v="NC"/>
    <n v="0"/>
    <n v="0"/>
    <s v="m1"/>
    <s v="NC"/>
    <s v="NC"/>
    <s v="NC"/>
    <s v="NON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d v="2018-09-04T00:00:00"/>
    <s v="staph epi"/>
    <s v="IP 1 mois apres/ pac mis que pr NP"/>
    <m/>
    <m/>
    <s v="OUI"/>
    <m/>
    <m/>
    <m/>
    <m/>
    <m/>
  </r>
  <r>
    <n v="91"/>
    <x v="3"/>
    <s v="201806"/>
    <s v="Juin"/>
    <n v="2018"/>
    <s v="Brando"/>
    <s v="jean"/>
    <n v="84"/>
    <x v="1"/>
    <d v="1933-12-13T00:00:00"/>
    <d v="2018-06-01T00:00:00"/>
    <d v="2018-06-21T00:00:00"/>
    <x v="6"/>
    <x v="1"/>
    <x v="3"/>
    <x v="12"/>
    <n v="160"/>
    <n v="57"/>
    <n v="52"/>
    <n v="48"/>
    <x v="7"/>
    <s v="renseigné"/>
    <s v="entre 18,5 et 25"/>
    <n v="2"/>
    <s v="entre 1 et 5"/>
    <n v="-4"/>
    <n v="-5"/>
    <n v="9"/>
    <s v="gain"/>
    <s v="gain"/>
    <n v="8"/>
    <n v="-8"/>
    <s v="renseigné"/>
    <s v="renseigné"/>
    <s v="renseigné"/>
    <x v="6"/>
    <x v="1"/>
    <s v="NC"/>
    <n v="95"/>
    <n v="0.98"/>
    <n v="0.64"/>
    <d v="2018-07-13T00:00:00"/>
    <d v="2018-07-01T00:00:00"/>
    <n v="1"/>
    <n v="2"/>
    <s v="m1"/>
    <s v="OUI"/>
    <s v="NON"/>
    <s v="DME44.1"/>
    <s v="OUI"/>
    <x v="0"/>
    <s v="OUI"/>
    <s v="OUI"/>
    <s v="OUI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x v="0"/>
    <x v="1"/>
    <s v="NC"/>
    <s v="NC"/>
    <s v="NC"/>
    <m/>
    <m/>
    <m/>
    <m/>
    <m/>
    <m/>
    <m/>
    <m/>
  </r>
  <r>
    <n v="8"/>
    <x v="1"/>
    <s v="201706"/>
    <s v="Juin"/>
    <n v="2017"/>
    <s v="Brard "/>
    <s v="Yvette"/>
    <n v="81"/>
    <x v="0"/>
    <d v="1934-11-12T00:00:00"/>
    <d v="2017-05-13T00:00:00"/>
    <d v="2017-06-06T00:00:00"/>
    <x v="15"/>
    <x v="0"/>
    <x v="0"/>
    <x v="0"/>
    <s v="NC"/>
    <s v="NC"/>
    <n v="60"/>
    <n v="60"/>
    <x v="5"/>
    <s v="renseigné"/>
    <s v="supérieur à 30"/>
    <n v="2"/>
    <s v="entre 1 et 5"/>
    <n v="0"/>
    <s v="NC"/>
    <s v="NC"/>
    <s v="perte"/>
    <s v="NC"/>
    <n v="0"/>
    <n v="0"/>
    <s v="renseigné"/>
    <s v="non renseigné"/>
    <s v="non renseigné"/>
    <x v="4"/>
    <x v="3"/>
    <s v="NC"/>
    <n v="0"/>
    <n v="0"/>
    <n v="0"/>
    <d v="2018-06-04T00:00:00"/>
    <d v="2017-02-06T00:00:00"/>
    <n v="0"/>
    <n v="0"/>
    <s v="NC"/>
    <s v="NC"/>
    <s v="NC"/>
    <s v="NC"/>
    <s v="OUI"/>
    <x v="1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x v="2"/>
    <x v="1"/>
    <s v="NC"/>
    <s v="NC"/>
    <s v="NC"/>
    <m/>
    <m/>
    <m/>
    <m/>
    <m/>
    <m/>
    <m/>
    <m/>
  </r>
  <r>
    <n v="41"/>
    <x v="2"/>
    <s v="201612"/>
    <s v="Décembre"/>
    <n v="2016"/>
    <s v="Brondel"/>
    <s v="Louisa"/>
    <n v="84"/>
    <x v="0"/>
    <d v="1932-09-18T00:00:00"/>
    <d v="2016-12-05T00:00:00"/>
    <d v="2016-12-27T00:00:00"/>
    <x v="10"/>
    <x v="1"/>
    <x v="3"/>
    <x v="3"/>
    <s v="NC"/>
    <s v="NC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8"/>
    <x v="1"/>
    <s v="NC"/>
    <n v="300"/>
    <n v="0"/>
    <n v="0"/>
    <d v="2017-12-27T00:00:00"/>
    <d v="2016-12-14T00:00:00"/>
    <n v="0"/>
    <n v="3"/>
    <s v="NC"/>
    <s v="NON"/>
    <s v="NON"/>
    <s v="NC"/>
    <s v="OUI"/>
    <x v="1"/>
    <s v="NON"/>
    <s v="NC"/>
    <s v="NC"/>
    <s v="OUI"/>
    <s v="Parenteral"/>
    <s v="N7"/>
    <s v="OUI"/>
    <s v="NON"/>
    <s v="NON"/>
    <s v="OUI"/>
    <s v="OUI"/>
    <s v="NC"/>
    <s v="NON"/>
    <s v="NC"/>
    <s v="on"/>
    <s v="NC"/>
    <n v="26"/>
    <s v="NON"/>
    <s v="OUI"/>
    <x v="1"/>
    <x v="0"/>
    <d v="2016-12-14T00:00:00"/>
    <s v="staph epi"/>
    <s v="olimel intro le 5/12, Staph ep, i"/>
    <m/>
    <m/>
    <s v="OUI"/>
    <m/>
    <m/>
    <m/>
    <m/>
    <m/>
  </r>
  <r>
    <n v="125"/>
    <x v="0"/>
    <s v="201712"/>
    <s v="Décembre"/>
    <n v="2017"/>
    <s v="Brunschwing"/>
    <s v="jean paul"/>
    <n v="67"/>
    <x v="1"/>
    <d v="1949-02-07T00:00:00"/>
    <d v="2017-11-14T00:00:00"/>
    <d v="2017-12-09T00:00:00"/>
    <x v="16"/>
    <x v="0"/>
    <x v="7"/>
    <x v="13"/>
    <n v="175"/>
    <n v="75"/>
    <n v="67"/>
    <s v="NC"/>
    <x v="8"/>
    <s v="renseigné"/>
    <s v="entre 18,5 et 25"/>
    <n v="1"/>
    <s v="entre 1 et 5"/>
    <s v="NC"/>
    <n v="-8"/>
    <n v="11"/>
    <s v="NC"/>
    <s v="gain"/>
    <s v="NC"/>
    <s v="NC"/>
    <s v="non renseigné"/>
    <s v="renseigné"/>
    <s v="renseigné"/>
    <x v="3"/>
    <x v="2"/>
    <s v="NC"/>
    <n v="75"/>
    <s v="NC"/>
    <s v="NC"/>
    <s v="NC"/>
    <s v="NC"/>
    <n v="1"/>
    <n v="2"/>
    <s v="NC"/>
    <s v="NON"/>
    <s v="NC"/>
    <s v="NC"/>
    <s v="OUI"/>
    <x v="1"/>
    <s v="OUI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x v="0"/>
    <x v="1"/>
    <s v="NC"/>
    <s v="NC"/>
    <s v="NC"/>
    <m/>
    <m/>
    <m/>
    <m/>
    <m/>
    <m/>
    <m/>
    <m/>
  </r>
  <r>
    <n v="42"/>
    <x v="2"/>
    <s v="201612"/>
    <s v="Décembre"/>
    <n v="2016"/>
    <s v="Cachin"/>
    <s v="Henri"/>
    <n v="70"/>
    <x v="1"/>
    <d v="1946-09-27T00:00:00"/>
    <d v="2016-12-05T00:00:00"/>
    <d v="2016-12-12T00:00:00"/>
    <x v="17"/>
    <x v="0"/>
    <x v="1"/>
    <x v="1"/>
    <n v="174"/>
    <n v="57"/>
    <n v="59"/>
    <s v="NC"/>
    <x v="11"/>
    <s v="renseigné"/>
    <s v="entre 18,5 et 25"/>
    <n v="1"/>
    <s v="entre 1 et 5"/>
    <s v="NC"/>
    <n v="2"/>
    <n v="-4"/>
    <s v="NC"/>
    <s v="perte"/>
    <s v="NC"/>
    <s v="NC"/>
    <s v="non renseigné"/>
    <s v="renseigné"/>
    <s v="non renseigné"/>
    <x v="4"/>
    <x v="0"/>
    <s v="NC"/>
    <n v="50"/>
    <n v="0"/>
    <n v="0"/>
    <d v="2017-05-18T00:00:00"/>
    <d v="2016-12-28T00:00:00"/>
    <n v="0"/>
    <n v="0"/>
    <s v="NC"/>
    <s v="NC"/>
    <s v="NC"/>
    <s v="NC"/>
    <s v="NON"/>
    <x v="1"/>
    <s v="NON"/>
    <s v="NC"/>
    <s v="NC"/>
    <s v="NON"/>
    <s v="Parenteral"/>
    <s v="N7"/>
    <s v="OUI"/>
    <s v="NC"/>
    <s v="NC"/>
    <s v="NC"/>
    <s v="NC"/>
    <s v="NC"/>
    <s v="NON"/>
    <s v="NC"/>
    <s v="on"/>
    <d v="2016-09-01T00:00:00"/>
    <n v="0"/>
    <s v="NON"/>
    <s v="OUI"/>
    <x v="1"/>
    <x v="0"/>
    <d v="2016-12-03T00:00:00"/>
    <s v="staph hominis"/>
    <s v="iolimel/ staph hominis"/>
    <m/>
    <m/>
    <m/>
    <s v="OUI"/>
    <m/>
    <m/>
    <m/>
    <m/>
  </r>
  <r>
    <n v="92"/>
    <x v="3"/>
    <s v="201806"/>
    <s v="Juin"/>
    <n v="2018"/>
    <s v="Camilleri"/>
    <s v="colette"/>
    <n v="69"/>
    <x v="0"/>
    <d v="1948-10-04T00:00:00"/>
    <d v="2018-05-30T00:00:00"/>
    <d v="2018-06-04T00:00:00"/>
    <x v="12"/>
    <x v="0"/>
    <x v="4"/>
    <x v="5"/>
    <n v="155"/>
    <n v="38"/>
    <n v="49"/>
    <s v="NC"/>
    <x v="7"/>
    <s v="renseigné"/>
    <s v="entre 18,5 et 25"/>
    <n v="1"/>
    <s v="entre 1 et 5"/>
    <s v="NC"/>
    <n v="11"/>
    <n v="-29"/>
    <s v="NC"/>
    <s v="perte"/>
    <s v="NC"/>
    <s v="NC"/>
    <s v="non renseigné"/>
    <s v="renseigné"/>
    <s v="renseigné"/>
    <x v="9"/>
    <x v="0"/>
    <s v="NC"/>
    <n v="9"/>
    <n v="0.88"/>
    <n v="0.82"/>
    <d v="2018-08-03T00:00:00"/>
    <s v="NC"/>
    <n v="0"/>
    <n v="0"/>
    <s v="m1"/>
    <s v="OUI"/>
    <s v="NON"/>
    <s v="NON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d v="2018-01-01T00:00:00"/>
    <s v="NC"/>
    <s v="NON"/>
    <s v="OUI"/>
    <x v="1"/>
    <x v="1"/>
    <s v="NC"/>
    <s v="NC"/>
    <s v="NC"/>
    <m/>
    <m/>
    <m/>
    <m/>
    <m/>
    <m/>
    <m/>
    <m/>
  </r>
  <r>
    <n v="31"/>
    <x v="1"/>
    <s v="201706"/>
    <s v="Juin"/>
    <n v="2017"/>
    <s v="Carrera"/>
    <s v="jean paul"/>
    <n v="58"/>
    <x v="1"/>
    <d v="1957-10-30T00:00:00"/>
    <d v="2017-06-08T00:00:00"/>
    <d v="2017-06-10T00:00:00"/>
    <x v="4"/>
    <x v="0"/>
    <x v="1"/>
    <x v="4"/>
    <n v="170"/>
    <n v="68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6-10T00:00:00"/>
    <d v="2017-06-02T00:00:00"/>
    <n v="0"/>
    <n v="0"/>
    <s v="NC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43"/>
    <x v="2"/>
    <s v="201612"/>
    <s v="Décembre"/>
    <n v="2016"/>
    <s v="Carrere"/>
    <s v="Jacqueline"/>
    <n v="66"/>
    <x v="0"/>
    <d v="1950-01-19T00:00:00"/>
    <d v="2016-12-03T00:00:00"/>
    <d v="2016-12-05T00:00:00"/>
    <x v="4"/>
    <x v="1"/>
    <x v="3"/>
    <x v="3"/>
    <n v="153"/>
    <s v="NC"/>
    <n v="55"/>
    <s v="NC"/>
    <x v="12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0"/>
    <s v="NC"/>
    <n v="0"/>
    <n v="0"/>
    <n v="0"/>
    <d v="2017-07-12T00:00:00"/>
    <d v="2017-04-05T00:00:00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x v="1"/>
    <x v="1"/>
    <s v="NC"/>
    <s v="NC"/>
    <s v="hemocs mal realisées"/>
    <m/>
    <m/>
    <m/>
    <m/>
    <m/>
    <m/>
    <m/>
    <m/>
  </r>
  <r>
    <n v="93"/>
    <x v="3"/>
    <s v="201806"/>
    <s v="Juin"/>
    <n v="2018"/>
    <s v="ceniccola"/>
    <s v="patricia"/>
    <n v="56"/>
    <x v="0"/>
    <d v="1962-05-17T00:00:00"/>
    <d v="2018-06-04T00:00:00"/>
    <d v="2018-06-11T00:00:00"/>
    <x v="17"/>
    <x v="0"/>
    <x v="0"/>
    <x v="0"/>
    <n v="165"/>
    <n v="85"/>
    <n v="82"/>
    <s v="NC"/>
    <x v="9"/>
    <s v="renseigné"/>
    <s v="supérieur à 30"/>
    <n v="1"/>
    <s v="entre 1 et 5"/>
    <s v="NC"/>
    <n v="-3"/>
    <n v="4"/>
    <s v="NC"/>
    <s v="gain"/>
    <s v="NC"/>
    <s v="NC"/>
    <s v="non renseigné"/>
    <s v="renseigné"/>
    <s v="renseigné"/>
    <x v="10"/>
    <x v="0"/>
    <s v="NC"/>
    <n v="83"/>
    <s v="NC"/>
    <s v="NC"/>
    <d v="2018-06-11T00:00:00"/>
    <s v="NC"/>
    <n v="0"/>
    <n v="0"/>
    <s v="NC"/>
    <s v="NON"/>
    <s v="NC"/>
    <s v="NC"/>
    <s v="OUI"/>
    <x v="1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NON"/>
    <x v="2"/>
    <x v="1"/>
    <s v="NC"/>
    <s v="NC"/>
    <s v="NC"/>
    <m/>
    <m/>
    <m/>
    <m/>
    <m/>
    <m/>
    <m/>
    <m/>
  </r>
  <r>
    <n v="9"/>
    <x v="1"/>
    <s v="201706"/>
    <s v="Juin"/>
    <n v="2017"/>
    <s v="Champion"/>
    <s v="Rene"/>
    <n v="74"/>
    <x v="1"/>
    <d v="1942-02-04T00:00:00"/>
    <d v="2017-06-01T00:00:00"/>
    <d v="2017-06-27T00:00:00"/>
    <x v="18"/>
    <x v="1"/>
    <x v="3"/>
    <x v="11"/>
    <n v="178"/>
    <s v="NC"/>
    <n v="94"/>
    <n v="100"/>
    <x v="9"/>
    <s v="renseigné"/>
    <s v="supérieur à 30"/>
    <n v="5"/>
    <s v="entre 5 et 10"/>
    <n v="6"/>
    <s v="NC"/>
    <s v="NC"/>
    <s v="perte"/>
    <s v="NC"/>
    <n v="-6"/>
    <n v="6"/>
    <s v="renseigné"/>
    <s v="non renseigné"/>
    <s v="non renseigné"/>
    <x v="4"/>
    <x v="3"/>
    <s v="NC"/>
    <n v="0"/>
    <n v="0"/>
    <n v="0"/>
    <d v="2017-07-03T00:00:00"/>
    <s v="NC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10"/>
    <x v="1"/>
    <s v="201706"/>
    <s v="Juin"/>
    <n v="2017"/>
    <s v="Chretien"/>
    <s v="Helene"/>
    <n v="82"/>
    <x v="0"/>
    <d v="1933-07-15T00:00:00"/>
    <d v="2017-06-01T00:00:00"/>
    <d v="2017-06-08T00:00:00"/>
    <x v="17"/>
    <x v="1"/>
    <x v="3"/>
    <x v="14"/>
    <n v="160"/>
    <n v="52"/>
    <n v="52"/>
    <n v="55"/>
    <x v="7"/>
    <s v="renseigné"/>
    <s v="entre 18,5 et 25"/>
    <n v="2"/>
    <s v="entre 1 et 5"/>
    <n v="3"/>
    <n v="0"/>
    <n v="0"/>
    <s v="perte"/>
    <s v="perte"/>
    <n v="-6"/>
    <n v="6"/>
    <s v="renseigné"/>
    <s v="renseigné"/>
    <s v="non renseigné"/>
    <x v="4"/>
    <x v="2"/>
    <s v="NC"/>
    <n v="0"/>
    <n v="0"/>
    <n v="0"/>
    <s v="NC"/>
    <s v="NC"/>
    <n v="0"/>
    <n v="0"/>
    <s v="NC"/>
    <s v="NC"/>
    <s v="NC"/>
    <s v="NC"/>
    <s v="OUI"/>
    <x v="1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126"/>
    <x v="0"/>
    <s v="201712"/>
    <s v="Décembre"/>
    <n v="2017"/>
    <s v="Chretien"/>
    <s v="Helene"/>
    <n v="84"/>
    <x v="0"/>
    <d v="1933-07-15T00:00:00"/>
    <d v="2017-11-14T00:00:00"/>
    <d v="2017-12-09T00:00:00"/>
    <x v="16"/>
    <x v="1"/>
    <x v="3"/>
    <x v="15"/>
    <n v="163"/>
    <s v="NC"/>
    <n v="45"/>
    <n v="49"/>
    <x v="10"/>
    <s v="renseigné"/>
    <s v="&lt;18,5"/>
    <n v="2"/>
    <s v="entre 1 et 5"/>
    <n v="4"/>
    <s v="NC"/>
    <s v="NC"/>
    <s v="perte"/>
    <s v="NC"/>
    <n v="-9"/>
    <n v="9"/>
    <s v="renseigné"/>
    <s v="non renseigné"/>
    <s v="renseigné"/>
    <x v="1"/>
    <x v="1"/>
    <s v="NC"/>
    <s v="NC"/>
    <s v="NC"/>
    <s v="NC"/>
    <d v="2017-12-09T00:00:00"/>
    <d v="2017-11-29T00:00:00"/>
    <n v="1"/>
    <n v="0"/>
    <s v="m6"/>
    <s v="NC"/>
    <s v="NC"/>
    <s v="DSE43"/>
    <s v="OUI"/>
    <x v="1"/>
    <s v="OUI"/>
    <s v="NC"/>
    <s v="OUI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0"/>
    <d v="2017-11-15T00:00:00"/>
    <s v="staph epi"/>
    <s v="taph epi… pas d'olimel"/>
    <m/>
    <m/>
    <s v="OUI"/>
    <m/>
    <m/>
    <m/>
    <m/>
    <m/>
  </r>
  <r>
    <n v="127"/>
    <x v="0"/>
    <s v="201712"/>
    <s v="Décembre"/>
    <n v="2017"/>
    <s v="colombo"/>
    <s v="aldo"/>
    <n v="66"/>
    <x v="1"/>
    <d v="1951-01-09T00:00:00"/>
    <d v="2017-12-03T00:00:00"/>
    <d v="2017-12-13T00:00:00"/>
    <x v="8"/>
    <x v="0"/>
    <x v="8"/>
    <x v="16"/>
    <n v="183"/>
    <n v="74"/>
    <n v="64"/>
    <s v="NC"/>
    <x v="11"/>
    <s v="renseigné"/>
    <s v="entre 18,5 et 25"/>
    <n v="1"/>
    <s v="entre 1 et 5"/>
    <s v="NC"/>
    <n v="-10"/>
    <n v="14"/>
    <s v="NC"/>
    <s v="gain"/>
    <s v="NC"/>
    <s v="NC"/>
    <s v="non renseigné"/>
    <s v="renseigné"/>
    <s v="renseigné"/>
    <x v="11"/>
    <x v="0"/>
    <s v="NC"/>
    <n v="12"/>
    <n v="1.21"/>
    <n v="0.87"/>
    <d v="2017-01-08T00:00:00"/>
    <s v="NC"/>
    <n v="1"/>
    <n v="2"/>
    <s v="m1"/>
    <s v="OUI"/>
    <s v="NC"/>
    <s v="NC"/>
    <s v="OUI"/>
    <x v="0"/>
    <s v="OUI"/>
    <s v="OUI"/>
    <s v="OUI"/>
    <s v="OUI"/>
    <s v="SNA"/>
    <s v="NC"/>
    <s v="NC"/>
    <s v="NC"/>
    <s v="NC"/>
    <s v="NC"/>
    <s v="NC"/>
    <s v="NC"/>
    <s v="NON"/>
    <s v="NC"/>
    <s v="NC"/>
    <s v="NC"/>
    <s v="NC"/>
    <s v="NON"/>
    <s v="NON"/>
    <x v="2"/>
    <x v="1"/>
    <s v="NC"/>
    <s v="NC"/>
    <s v="NC"/>
    <m/>
    <m/>
    <m/>
    <m/>
    <m/>
    <m/>
    <m/>
    <m/>
  </r>
  <r>
    <n v="128"/>
    <x v="0"/>
    <s v="201712"/>
    <s v="Décembre"/>
    <n v="2017"/>
    <s v="costanzo"/>
    <s v="robert"/>
    <n v="76"/>
    <x v="1"/>
    <d v="1941-07-04T00:00:00"/>
    <d v="2017-12-01T00:00:00"/>
    <d v="2017-12-15T00:00:00"/>
    <x v="19"/>
    <x v="1"/>
    <x v="3"/>
    <x v="17"/>
    <n v="171"/>
    <n v="74"/>
    <n v="63"/>
    <s v="NC"/>
    <x v="8"/>
    <s v="non renseigné"/>
    <s v="NC"/>
    <n v="1"/>
    <s v="entre 1 et 5"/>
    <s v="NC"/>
    <n v="-11"/>
    <n v="15"/>
    <s v="NC"/>
    <s v="gain"/>
    <s v="NC"/>
    <s v="NC"/>
    <s v="non renseigné"/>
    <s v="renseigné"/>
    <s v="renseigné"/>
    <x v="6"/>
    <x v="1"/>
    <s v="NC"/>
    <n v="48"/>
    <s v="NC"/>
    <s v="NC"/>
    <d v="2017-09-24T00:00:00"/>
    <s v="NC"/>
    <n v="0"/>
    <n v="2"/>
    <s v="m6"/>
    <s v="NON"/>
    <s v="NC"/>
    <s v="NC"/>
    <s v="NON"/>
    <x v="1"/>
    <s v="NON"/>
    <s v="NC"/>
    <s v="OUI"/>
    <s v="OUI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68"/>
    <x v="2"/>
    <s v="201612"/>
    <s v="Décembre"/>
    <n v="2016"/>
    <s v="Danaila"/>
    <s v="Valuta"/>
    <n v="56"/>
    <x v="0"/>
    <d v="1960-11-16T00:00:00"/>
    <d v="2016-12-06T00:00:00"/>
    <d v="2016-12-08T00:00:00"/>
    <x v="20"/>
    <x v="0"/>
    <x v="6"/>
    <x v="9"/>
    <n v="170"/>
    <s v="NC"/>
    <n v="44"/>
    <s v="NC"/>
    <x v="13"/>
    <s v="non renseigné"/>
    <s v="NC"/>
    <n v="1"/>
    <s v="entre 1 et 5"/>
    <s v="NC"/>
    <s v="NC"/>
    <s v="NC"/>
    <s v="NC"/>
    <s v="NC"/>
    <s v="NC"/>
    <s v="NC"/>
    <s v="non renseigné"/>
    <s v="non renseigné"/>
    <s v="non renseigné"/>
    <x v="4"/>
    <x v="1"/>
    <s v="NC"/>
    <n v="0"/>
    <n v="0"/>
    <n v="0"/>
    <d v="2018-08-14T00:00:00"/>
    <d v="2017-01-25T00:00:00"/>
    <n v="0"/>
    <n v="0"/>
    <s v="NC"/>
    <s v="NC"/>
    <s v="NC"/>
    <s v="NC"/>
    <s v="NON"/>
    <x v="1"/>
    <s v="NON"/>
    <s v="NON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x v="1"/>
    <x v="1"/>
    <s v="NC"/>
    <s v="NC"/>
    <s v="NC"/>
    <m/>
    <m/>
    <m/>
    <m/>
    <m/>
    <m/>
    <m/>
    <m/>
  </r>
  <r>
    <n v="129"/>
    <x v="0"/>
    <s v="201712"/>
    <s v="Décembre"/>
    <n v="2017"/>
    <s v="Delprete"/>
    <s v="maria"/>
    <n v="82"/>
    <x v="0"/>
    <d v="1935-07-06T00:00:00"/>
    <d v="2017-11-09T00:00:00"/>
    <d v="2017-12-08T00:00:00"/>
    <x v="21"/>
    <x v="1"/>
    <x v="3"/>
    <x v="11"/>
    <n v="160"/>
    <n v="84"/>
    <n v="73"/>
    <n v="69.400000000000006"/>
    <x v="14"/>
    <s v="renseigné"/>
    <s v="entre 25 et 30"/>
    <n v="13"/>
    <s v="supérieur à 10"/>
    <n v="-3.5999999999999943"/>
    <n v="-11"/>
    <n v="13"/>
    <s v="gain"/>
    <s v="gain"/>
    <n v="5"/>
    <n v="-5"/>
    <s v="renseigné"/>
    <s v="renseigné"/>
    <s v="renseigné"/>
    <x v="1"/>
    <x v="1"/>
    <s v="NC"/>
    <s v="NC"/>
    <s v="NC"/>
    <s v="NC"/>
    <d v="2017-12-08T00:00:00"/>
    <d v="2017-12-01T00:00:00"/>
    <n v="0"/>
    <n v="0"/>
    <s v="m6"/>
    <s v="NC"/>
    <s v="NC"/>
    <s v="DSE43"/>
    <s v="OUI"/>
    <x v="1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OUI"/>
    <s v="NON"/>
    <x v="0"/>
    <x v="1"/>
    <s v="NC"/>
    <s v="NC"/>
    <s v="NC"/>
    <m/>
    <m/>
    <m/>
    <m/>
    <m/>
    <m/>
    <m/>
    <m/>
  </r>
  <r>
    <n v="154"/>
    <x v="3"/>
    <s v="201806"/>
    <s v="Juin"/>
    <n v="2018"/>
    <s v="Demongeot"/>
    <s v="Betty"/>
    <n v="68"/>
    <x v="0"/>
    <d v="1949-08-21T00:00:00"/>
    <d v="2018-06-06T00:00:00"/>
    <d v="2018-06-08T00:00:00"/>
    <x v="4"/>
    <x v="0"/>
    <x v="1"/>
    <x v="1"/>
    <n v="160"/>
    <n v="70"/>
    <n v="66"/>
    <s v="NC"/>
    <x v="3"/>
    <s v="non renseigné"/>
    <s v="NC"/>
    <n v="1"/>
    <s v="entre 1 et 5"/>
    <s v="NC"/>
    <n v="-4"/>
    <n v="6"/>
    <s v="NC"/>
    <s v="gain"/>
    <s v="NC"/>
    <s v="NC"/>
    <s v="non renseigné"/>
    <s v="renseigné"/>
    <s v="renseigné"/>
    <x v="0"/>
    <x v="0"/>
    <s v="NC"/>
    <n v="40"/>
    <s v="NC"/>
    <s v="NC"/>
    <s v="NC"/>
    <s v="NC"/>
    <n v="2"/>
    <n v="0"/>
    <s v="m1"/>
    <s v="NON"/>
    <s v="NC"/>
    <s v="NC"/>
    <s v="NON"/>
    <x v="1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113"/>
    <x v="3"/>
    <s v="201806"/>
    <s v="Juin"/>
    <n v="2018"/>
    <s v="Derrien"/>
    <s v="gilbert"/>
    <n v="69"/>
    <x v="1"/>
    <d v="1945-08-08T00:00:00"/>
    <d v="2018-06-05T00:00:00"/>
    <d v="2018-06-29T00:00:00"/>
    <x v="15"/>
    <x v="0"/>
    <x v="1"/>
    <x v="7"/>
    <n v="174"/>
    <s v="NC"/>
    <n v="52"/>
    <s v="NC"/>
    <x v="10"/>
    <s v="renseigné"/>
    <s v="&lt;18,5"/>
    <n v="1"/>
    <s v="entre 1 et 5"/>
    <s v="NC"/>
    <s v="NC"/>
    <s v="NC"/>
    <s v="NC"/>
    <s v="NC"/>
    <s v="NC"/>
    <s v="NC"/>
    <s v="non renseigné"/>
    <s v="non renseigné"/>
    <s v="renseigné"/>
    <x v="1"/>
    <x v="2"/>
    <s v="NC"/>
    <n v="80"/>
    <n v="1.02"/>
    <n v="0.85"/>
    <d v="2018-07-07T00:00:00"/>
    <s v="NC"/>
    <n v="1"/>
    <n v="2"/>
    <s v="NC"/>
    <s v="OUI"/>
    <s v="NON"/>
    <s v="NC"/>
    <s v="OUI"/>
    <x v="0"/>
    <s v="OUI"/>
    <s v="NC"/>
    <s v="NON"/>
    <s v="OUI"/>
    <s v="SNA"/>
    <s v="NC"/>
    <s v="NC"/>
    <s v="NC"/>
    <s v="NC"/>
    <s v="NC"/>
    <s v="NC"/>
    <s v="NC"/>
    <s v="NON"/>
    <s v="NC"/>
    <s v="NC"/>
    <s v="NC"/>
    <s v="NC"/>
    <s v="NON"/>
    <s v="NON"/>
    <x v="2"/>
    <x v="1"/>
    <s v="NC"/>
    <s v="NC"/>
    <s v="NC"/>
    <m/>
    <m/>
    <m/>
    <m/>
    <m/>
    <m/>
    <m/>
    <m/>
  </r>
  <r>
    <n v="28"/>
    <x v="1"/>
    <s v="201706"/>
    <s v="Juin"/>
    <n v="2017"/>
    <s v="Desnouveaux "/>
    <s v="Gilles"/>
    <n v="62"/>
    <x v="1"/>
    <d v="1954-01-10T00:00:00"/>
    <d v="2017-06-07T00:00:00"/>
    <d v="2017-06-08T00:00:00"/>
    <x v="20"/>
    <x v="0"/>
    <x v="1"/>
    <x v="4"/>
    <n v="175"/>
    <n v="50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6-08T00:00:00"/>
    <d v="2017-05-16T00:00:00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16"/>
    <x v="3"/>
    <s v="201806"/>
    <s v="Juin"/>
    <n v="2018"/>
    <s v="DHO"/>
    <s v="lucette"/>
    <n v="73"/>
    <x v="0"/>
    <d v="1945-01-17T00:00:00"/>
    <d v="2018-06-07T00:00:00"/>
    <d v="2018-07-03T00:00:00"/>
    <x v="18"/>
    <x v="0"/>
    <x v="1"/>
    <x v="18"/>
    <n v="151"/>
    <n v="86"/>
    <n v="74"/>
    <n v="80"/>
    <x v="1"/>
    <s v="renseigné"/>
    <s v="supérieur à 30"/>
    <n v="3"/>
    <s v="entre 1 et 5"/>
    <n v="6"/>
    <n v="-12"/>
    <n v="14"/>
    <s v="perte"/>
    <s v="gain"/>
    <n v="-8"/>
    <n v="8"/>
    <s v="renseigné"/>
    <s v="renseigné"/>
    <s v="renseigné"/>
    <x v="12"/>
    <x v="1"/>
    <s v="NC"/>
    <n v="40"/>
    <s v="NC"/>
    <s v="NC"/>
    <d v="2018-07-12T00:00:00"/>
    <s v="NC"/>
    <n v="0"/>
    <n v="0"/>
    <s v="m1"/>
    <s v="NON"/>
    <s v="NC"/>
    <s v="DSE43"/>
    <s v="OUI"/>
    <x v="0"/>
    <s v="NON"/>
    <s v="NC"/>
    <s v="NC"/>
    <s v="NON"/>
    <s v="SNA"/>
    <s v="NC"/>
    <s v="NC"/>
    <s v="NC"/>
    <s v="NC"/>
    <s v="NC"/>
    <s v="NC"/>
    <s v="NC"/>
    <s v="OUI"/>
    <s v="NC"/>
    <s v="NC"/>
    <d v="2017-11-01T00:00:00"/>
    <s v="NC"/>
    <s v="NON"/>
    <s v="NON"/>
    <x v="2"/>
    <x v="1"/>
    <s v="NC"/>
    <s v="NC"/>
    <s v="NC"/>
    <m/>
    <m/>
    <m/>
    <m/>
    <m/>
    <m/>
    <m/>
    <m/>
  </r>
  <r>
    <n v="130"/>
    <x v="0"/>
    <s v="201712"/>
    <s v="Décembre"/>
    <n v="2017"/>
    <s v="Enard"/>
    <s v="eric"/>
    <n v="58"/>
    <x v="1"/>
    <d v="1959-06-28T00:00:00"/>
    <d v="2017-10-27T00:00:00"/>
    <d v="2017-12-11T00:00:00"/>
    <x v="22"/>
    <x v="0"/>
    <x v="7"/>
    <x v="13"/>
    <n v="184"/>
    <n v="77"/>
    <n v="69"/>
    <n v="66"/>
    <x v="7"/>
    <s v="renseigné"/>
    <s v="entre 18,5 et 25"/>
    <n v="7"/>
    <s v="entre 5 et 10"/>
    <n v="-3"/>
    <n v="-8"/>
    <n v="10"/>
    <s v="gain"/>
    <s v="gain"/>
    <n v="4"/>
    <n v="-4"/>
    <s v="renseigné"/>
    <s v="renseigné"/>
    <s v="renseigné"/>
    <x v="12"/>
    <x v="2"/>
    <s v="NC"/>
    <n v="20"/>
    <s v="NC"/>
    <s v="NC"/>
    <d v="2017-12-20T00:00:00"/>
    <d v="2017-12-11T00:00:00"/>
    <n v="0"/>
    <n v="0"/>
    <s v="m6"/>
    <s v="NC"/>
    <s v="NC"/>
    <s v="DME44.1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131"/>
    <x v="0"/>
    <s v="201712"/>
    <s v="Décembre"/>
    <n v="2017"/>
    <s v="Eymin"/>
    <s v="jeanine"/>
    <n v="67"/>
    <x v="0"/>
    <d v="1950-01-29T00:00:00"/>
    <d v="2017-11-27T00:00:00"/>
    <d v="2017-12-20T00:00:00"/>
    <x v="23"/>
    <x v="0"/>
    <x v="6"/>
    <x v="9"/>
    <n v="162"/>
    <n v="55"/>
    <n v="53"/>
    <n v="57"/>
    <x v="7"/>
    <s v="renseigné"/>
    <s v="entre 18,5 et 25"/>
    <n v="3"/>
    <s v="entre 1 et 5"/>
    <n v="4"/>
    <n v="-2"/>
    <n v="4"/>
    <s v="perte"/>
    <s v="gain"/>
    <n v="-8"/>
    <n v="8"/>
    <s v="renseigné"/>
    <s v="renseigné"/>
    <s v="renseigné"/>
    <x v="2"/>
    <x v="2"/>
    <s v="NC"/>
    <n v="54"/>
    <s v="NC"/>
    <s v="NC"/>
    <d v="2018-04-04T00:00:00"/>
    <s v="NC"/>
    <n v="0"/>
    <n v="0"/>
    <s v="m1"/>
    <s v="NON"/>
    <s v="NC"/>
    <s v="NC"/>
    <s v="NON"/>
    <x v="0"/>
    <s v="NON"/>
    <s v="NC"/>
    <s v="NC"/>
    <s v="NON"/>
    <s v="enterale"/>
    <s v="GPE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94"/>
    <x v="3"/>
    <s v="201806"/>
    <s v="Juin"/>
    <n v="2018"/>
    <s v="Faragoni"/>
    <s v="jean"/>
    <n v="84"/>
    <x v="1"/>
    <d v="1934-04-30T00:00:00"/>
    <d v="2018-05-31T00:00:00"/>
    <d v="2018-06-07T00:00:00"/>
    <x v="17"/>
    <x v="0"/>
    <x v="4"/>
    <x v="5"/>
    <n v="176"/>
    <n v="97"/>
    <n v="78"/>
    <n v="81"/>
    <x v="2"/>
    <s v="renseigné"/>
    <s v="entre 25 et 30"/>
    <n v="1"/>
    <s v="entre 1 et 5"/>
    <n v="3"/>
    <n v="-19"/>
    <n v="20"/>
    <s v="perte"/>
    <s v="gain"/>
    <n v="-4"/>
    <n v="4"/>
    <s v="renseigné"/>
    <s v="renseigné"/>
    <s v="non renseigné"/>
    <x v="4"/>
    <x v="3"/>
    <s v="NC"/>
    <s v="NC"/>
    <s v="NC"/>
    <s v="NC"/>
    <d v="2018-08-02T00:00:00"/>
    <s v="NC"/>
    <n v="1"/>
    <n v="2"/>
    <s v="m6"/>
    <s v="NC"/>
    <s v="NC"/>
    <s v="NC"/>
    <s v="NON"/>
    <x v="1"/>
    <s v="NON"/>
    <s v="NC"/>
    <s v="NON"/>
    <s v="OUI"/>
    <s v="SNA"/>
    <s v="NC"/>
    <s v="NC"/>
    <s v="NC"/>
    <s v="NC"/>
    <s v="NC"/>
    <s v="NC"/>
    <s v="NC"/>
    <s v="OUI"/>
    <s v="NC"/>
    <s v="NC"/>
    <d v="2018-02-01T00:00:00"/>
    <s v="NC"/>
    <s v="NON"/>
    <s v="NON"/>
    <x v="2"/>
    <x v="1"/>
    <s v="NC"/>
    <s v="NC"/>
    <s v="NC"/>
    <m/>
    <m/>
    <m/>
    <m/>
    <m/>
    <m/>
    <m/>
    <m/>
  </r>
  <r>
    <n v="132"/>
    <x v="0"/>
    <s v="201712"/>
    <s v="Décembre"/>
    <n v="2017"/>
    <s v="Fautrier"/>
    <s v="Patrice"/>
    <n v="71"/>
    <x v="1"/>
    <d v="1946-03-29T00:00:00"/>
    <d v="2017-11-13T00:00:00"/>
    <d v="2017-12-14T00:00:00"/>
    <x v="24"/>
    <x v="0"/>
    <x v="6"/>
    <x v="9"/>
    <n v="174"/>
    <s v="NC"/>
    <n v="72"/>
    <n v="70"/>
    <x v="0"/>
    <s v="renseigné"/>
    <s v="entre 18,5 et 25"/>
    <n v="3"/>
    <s v="entre 1 et 5"/>
    <n v="-2"/>
    <s v="NC"/>
    <s v="NC"/>
    <s v="gain"/>
    <s v="NC"/>
    <n v="3"/>
    <n v="-3"/>
    <s v="renseigné"/>
    <s v="non renseigné"/>
    <s v="renseigné"/>
    <x v="13"/>
    <x v="1"/>
    <s v="NC"/>
    <s v="NC"/>
    <s v="NC"/>
    <s v="NC"/>
    <d v="2018-06-26T00:00:00"/>
    <d v="2018-05-30T00:00:00"/>
    <n v="0"/>
    <n v="0"/>
    <s v="NC"/>
    <s v="NON"/>
    <s v="NC"/>
    <s v="DSE43"/>
    <s v="OUI"/>
    <x v="0"/>
    <s v="OUI"/>
    <s v="NC"/>
    <s v="OUI"/>
    <s v="OUI"/>
    <s v="Parenteral"/>
    <s v="NC"/>
    <s v="OUI"/>
    <s v="NON"/>
    <s v="NC"/>
    <s v="NC"/>
    <s v="NC"/>
    <s v="NC"/>
    <s v="OUI"/>
    <s v="NC"/>
    <s v="on"/>
    <s v="NC"/>
    <s v="NC"/>
    <s v="NON"/>
    <s v="OUI"/>
    <x v="1"/>
    <x v="0"/>
    <d v="2017-11-21T00:00:00"/>
    <s v="staph epi"/>
    <s v="juste avant hospit , avait olimel"/>
    <m/>
    <m/>
    <s v="OUI"/>
    <m/>
    <m/>
    <m/>
    <m/>
    <m/>
  </r>
  <r>
    <n v="146"/>
    <x v="0"/>
    <s v="201712"/>
    <s v="Décembre"/>
    <n v="2017"/>
    <s v="Fecy"/>
    <s v="frederic"/>
    <n v="54"/>
    <x v="1"/>
    <d v="1963-08-07T00:00:00"/>
    <d v="2017-12-06T00:00:00"/>
    <d v="2017-12-21T00:00:00"/>
    <x v="25"/>
    <x v="0"/>
    <x v="1"/>
    <x v="7"/>
    <n v="183"/>
    <n v="61"/>
    <n v="51"/>
    <n v="49"/>
    <x v="13"/>
    <s v="renseigné"/>
    <s v="&lt;18,5"/>
    <n v="2"/>
    <s v="entre 1 et 5"/>
    <n v="-2"/>
    <n v="-10"/>
    <n v="16"/>
    <s v="gain"/>
    <s v="gain"/>
    <n v="4"/>
    <n v="-4"/>
    <s v="renseigné"/>
    <s v="renseigné"/>
    <s v="non renseigné"/>
    <x v="4"/>
    <x v="1"/>
    <s v="NC"/>
    <s v="NC"/>
    <s v="NC"/>
    <s v="NC"/>
    <d v="2018-03-03T00:00:00"/>
    <d v="2018-02-27T00:00:00"/>
    <n v="3"/>
    <n v="2"/>
    <s v="m1"/>
    <s v="NC"/>
    <s v="NC"/>
    <s v="DSE43"/>
    <s v="OUI"/>
    <x v="1"/>
    <s v="OUI"/>
    <s v="OUI"/>
    <s v="OUI"/>
    <s v="OUI"/>
    <s v="Parenteral"/>
    <s v="N7"/>
    <s v="NC"/>
    <s v="NON"/>
    <s v="NON"/>
    <s v="NC"/>
    <s v="NC"/>
    <s v="NC"/>
    <s v="NC"/>
    <s v="NC"/>
    <s v="on"/>
    <s v="NC"/>
    <s v="NC"/>
    <s v="NON"/>
    <s v="OUI"/>
    <x v="1"/>
    <x v="1"/>
    <s v="NC"/>
    <s v="NC"/>
    <s v="NC"/>
    <m/>
    <m/>
    <m/>
    <m/>
    <m/>
    <m/>
    <m/>
    <m/>
  </r>
  <r>
    <n v="69"/>
    <x v="2"/>
    <s v="201612"/>
    <s v="Décembre"/>
    <n v="2016"/>
    <s v="Ferrero"/>
    <s v="Bernard"/>
    <n v="62"/>
    <x v="1"/>
    <d v="1954-09-07T00:00:00"/>
    <d v="2017-12-07T00:00:00"/>
    <d v="2017-12-15T00:00:00"/>
    <x v="26"/>
    <x v="0"/>
    <x v="1"/>
    <x v="18"/>
    <n v="170"/>
    <n v="65"/>
    <n v="70"/>
    <n v="72"/>
    <x v="0"/>
    <s v="renseigné"/>
    <s v="entre 18,5 et 25"/>
    <n v="2"/>
    <s v="entre 1 et 5"/>
    <n v="2"/>
    <n v="5"/>
    <n v="-8"/>
    <s v="perte"/>
    <s v="perte"/>
    <n v="-3"/>
    <n v="3"/>
    <s v="renseigné"/>
    <s v="renseigné"/>
    <s v="renseigné"/>
    <x v="14"/>
    <x v="1"/>
    <s v="NC"/>
    <n v="0"/>
    <n v="0"/>
    <n v="0"/>
    <d v="2017-01-01T00:00:00"/>
    <s v="NC"/>
    <n v="0"/>
    <n v="3"/>
    <s v="NC"/>
    <s v="NC"/>
    <s v="NC"/>
    <s v="NC"/>
    <s v="OUI"/>
    <x v="1"/>
    <s v="NON"/>
    <s v="NC"/>
    <s v="NC"/>
    <s v="OUI"/>
    <s v="Parenteral"/>
    <s v="N7"/>
    <s v="OUI"/>
    <s v="NC"/>
    <s v="NC"/>
    <s v="NC"/>
    <s v="NC"/>
    <s v="NC"/>
    <s v="NC"/>
    <s v="NC"/>
    <s v="NC"/>
    <d v="2016-11-01T00:00:00"/>
    <n v="0"/>
    <s v="OUI"/>
    <s v="NON"/>
    <x v="0"/>
    <x v="0"/>
    <d v="2016-12-16T00:00:00"/>
    <s v="staph epi"/>
    <s v="olimel/staph epi"/>
    <m/>
    <m/>
    <s v="OUI"/>
    <m/>
    <m/>
    <m/>
    <m/>
    <m/>
  </r>
  <r>
    <n v="121"/>
    <x v="3"/>
    <s v="201806"/>
    <s v="Juin"/>
    <n v="2018"/>
    <s v="Fourmillier"/>
    <s v="Josette"/>
    <n v="66"/>
    <x v="0"/>
    <d v="1950-09-06T00:00:00"/>
    <d v="2018-06-06T00:00:00"/>
    <d v="2018-06-13T00:00:00"/>
    <x v="17"/>
    <x v="0"/>
    <x v="0"/>
    <x v="10"/>
    <n v="162"/>
    <n v="70"/>
    <n v="69"/>
    <s v="NC"/>
    <x v="3"/>
    <s v="non renseigné"/>
    <s v="NC"/>
    <n v="1"/>
    <s v="entre 1 et 5"/>
    <s v="NC"/>
    <n v="-1"/>
    <n v="1"/>
    <s v="NC"/>
    <s v="gain"/>
    <s v="NC"/>
    <s v="NC"/>
    <s v="non renseigné"/>
    <s v="renseigné"/>
    <s v="renseigné"/>
    <x v="15"/>
    <x v="2"/>
    <s v="NC"/>
    <n v="83"/>
    <s v="NC"/>
    <s v="NC"/>
    <s v="NC"/>
    <s v="NC"/>
    <n v="0"/>
    <n v="0"/>
    <s v="NC"/>
    <s v="NON"/>
    <s v="NC"/>
    <s v="NC"/>
    <s v="NC"/>
    <x v="0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x v="1"/>
    <x v="1"/>
    <s v="NC"/>
    <s v="NC"/>
    <s v="NC"/>
    <m/>
    <m/>
    <m/>
    <m/>
    <m/>
    <m/>
    <m/>
    <m/>
  </r>
  <r>
    <n v="147"/>
    <x v="0"/>
    <s v="201712"/>
    <s v="Décembre"/>
    <n v="2017"/>
    <s v="Francheschini "/>
    <s v="germaine"/>
    <n v="74"/>
    <x v="0"/>
    <d v="1943-05-07T00:00:00"/>
    <d v="2017-12-06T00:00:00"/>
    <d v="2017-12-21T00:00:00"/>
    <x v="25"/>
    <x v="0"/>
    <x v="0"/>
    <x v="0"/>
    <n v="160"/>
    <n v="44"/>
    <n v="40"/>
    <n v="42"/>
    <x v="15"/>
    <s v="renseigné"/>
    <s v="&lt;18,5"/>
    <n v="2"/>
    <s v="entre 1 et 5"/>
    <n v="2"/>
    <n v="-4"/>
    <n v="9"/>
    <s v="perte"/>
    <s v="gain"/>
    <n v="-5"/>
    <n v="5"/>
    <s v="renseigné"/>
    <s v="renseigné"/>
    <s v="non renseigné"/>
    <x v="4"/>
    <x v="1"/>
    <s v="NC"/>
    <s v="NC"/>
    <s v="NC"/>
    <s v="NC"/>
    <d v="2018-08-20T00:00:00"/>
    <d v="2018-04-18T00:00:00"/>
    <n v="1"/>
    <n v="2"/>
    <s v="m7"/>
    <s v="NON"/>
    <s v="NC"/>
    <s v="NC"/>
    <s v="OUI"/>
    <x v="0"/>
    <s v="OUI"/>
    <s v="OUI"/>
    <s v="NC"/>
    <s v="OUI"/>
    <s v="Parenteral"/>
    <s v="N7"/>
    <s v="NC"/>
    <s v="NC"/>
    <s v="NC"/>
    <s v="NC"/>
    <s v="NC"/>
    <s v="NC"/>
    <s v="NON"/>
    <s v="NC"/>
    <s v="NC"/>
    <s v="NC"/>
    <s v="NC"/>
    <s v="NON"/>
    <s v="OUI"/>
    <x v="1"/>
    <x v="0"/>
    <d v="2017-12-04T00:00:00"/>
    <s v="klebsielle"/>
    <s v="olimel/ klebsielle avait NP ala maison"/>
    <m/>
    <m/>
    <m/>
    <m/>
    <m/>
    <s v="OUI"/>
    <m/>
    <m/>
  </r>
  <r>
    <n v="11"/>
    <x v="1"/>
    <s v="201706"/>
    <s v="Juin"/>
    <n v="2017"/>
    <s v="Gachelin"/>
    <s v="Nicole"/>
    <n v="81"/>
    <x v="0"/>
    <d v="1935-03-03T00:00:00"/>
    <d v="2017-05-30T00:00:00"/>
    <d v="2017-06-09T00:00:00"/>
    <x v="8"/>
    <x v="0"/>
    <x v="1"/>
    <x v="1"/>
    <s v="NC"/>
    <s v="NC"/>
    <s v="NC"/>
    <s v="NC"/>
    <x v="5"/>
    <s v="non renseigné"/>
    <s v="NC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7-05T00:00:00"/>
    <d v="2017-06-12T00:00:00"/>
    <n v="0"/>
    <n v="0"/>
    <s v="NC"/>
    <s v="NC"/>
    <s v="NC"/>
    <s v="NC"/>
    <s v="NC"/>
    <x v="1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95"/>
    <x v="3"/>
    <s v="201806"/>
    <s v="Juin"/>
    <n v="2018"/>
    <s v="Gaignier"/>
    <s v="Jean marc"/>
    <n v="66"/>
    <x v="1"/>
    <d v="1951-10-29T00:00:00"/>
    <d v="2018-05-24T00:00:00"/>
    <d v="2018-06-13T00:00:00"/>
    <x v="6"/>
    <x v="0"/>
    <x v="6"/>
    <x v="9"/>
    <n v="181"/>
    <n v="97"/>
    <n v="86"/>
    <n v="89"/>
    <x v="3"/>
    <s v="renseigné"/>
    <s v="entre 25 et 30"/>
    <n v="2"/>
    <s v="entre 1 et 5"/>
    <n v="3"/>
    <n v="-11"/>
    <n v="11"/>
    <s v="perte"/>
    <s v="gain"/>
    <n v="-3"/>
    <n v="3"/>
    <s v="renseigné"/>
    <s v="renseigné"/>
    <s v="renseigné"/>
    <x v="6"/>
    <x v="2"/>
    <s v="NC"/>
    <n v="11"/>
    <n v="0.87"/>
    <n v="0.65"/>
    <d v="2018-06-23T00:00:00"/>
    <d v="2018-05-26T00:00:00"/>
    <n v="2"/>
    <n v="2"/>
    <s v="m6"/>
    <s v="OUI"/>
    <s v="OUI"/>
    <s v="DME44.1"/>
    <s v="OUI"/>
    <x v="0"/>
    <s v="OUI"/>
    <s v="OUI"/>
    <s v="OUI"/>
    <s v="OUI"/>
    <s v="enterale"/>
    <s v="sng"/>
    <s v="NC"/>
    <s v="NC"/>
    <s v="NON"/>
    <s v="NC"/>
    <s v="NC"/>
    <s v="NC"/>
    <s v="NON"/>
    <s v="NC"/>
    <s v="NC"/>
    <d v="2018-03-01T00:00:00"/>
    <s v="NC"/>
    <s v="NON"/>
    <s v="OUI"/>
    <x v="1"/>
    <x v="1"/>
    <s v="NC"/>
    <s v="NC"/>
    <s v="NC"/>
    <m/>
    <m/>
    <m/>
    <m/>
    <m/>
    <m/>
    <m/>
    <m/>
  </r>
  <r>
    <n v="45"/>
    <x v="2"/>
    <s v="201612"/>
    <s v="Décembre"/>
    <n v="2016"/>
    <s v="Giannasi"/>
    <s v="Celine"/>
    <n v="45"/>
    <x v="0"/>
    <d v="1971-04-15T00:00:00"/>
    <d v="2016-11-30T00:00:00"/>
    <d v="2016-12-05T00:00:00"/>
    <x v="12"/>
    <x v="0"/>
    <x v="0"/>
    <x v="0"/>
    <n v="159"/>
    <n v="56"/>
    <n v="55"/>
    <n v="54"/>
    <x v="8"/>
    <s v="renseigné"/>
    <s v="entre 18,5 et 25"/>
    <n v="2"/>
    <s v="entre 1 et 5"/>
    <n v="-1"/>
    <n v="-1"/>
    <n v="2"/>
    <s v="gain"/>
    <s v="gain"/>
    <n v="2"/>
    <n v="-2"/>
    <s v="renseigné"/>
    <s v="renseigné"/>
    <s v="non renseigné"/>
    <x v="4"/>
    <x v="0"/>
    <s v="NC"/>
    <n v="0"/>
    <n v="0"/>
    <n v="0"/>
    <d v="2017-03-24T00:00:00"/>
    <d v="2017-03-03T00:00:00"/>
    <n v="0"/>
    <n v="0"/>
    <s v="NC"/>
    <s v="NC"/>
    <s v="NC"/>
    <s v="NC"/>
    <s v="OUI"/>
    <x v="0"/>
    <s v="NON"/>
    <s v="NC"/>
    <s v="NC"/>
    <s v="NON"/>
    <s v="Parenteral"/>
    <s v="NC"/>
    <s v="NC"/>
    <s v="NC"/>
    <s v="NC"/>
    <s v="NC"/>
    <s v="NC"/>
    <s v="NC"/>
    <s v="NON"/>
    <s v="NC"/>
    <s v="NC"/>
    <d v="2016-10-01T00:00:00"/>
    <n v="0"/>
    <s v="NON"/>
    <s v="OUI"/>
    <x v="1"/>
    <x v="1"/>
    <s v="NC"/>
    <m/>
    <s v="inf en mars 2017 a staph epi/ NP deces dans les suites"/>
    <m/>
    <m/>
    <m/>
    <m/>
    <m/>
    <m/>
    <m/>
    <m/>
  </r>
  <r>
    <n v="117"/>
    <x v="3"/>
    <s v="201806"/>
    <s v="Juin"/>
    <n v="2018"/>
    <s v="Gomez"/>
    <s v="helene"/>
    <n v="53"/>
    <x v="0"/>
    <d v="1965-04-14T00:00:00"/>
    <d v="2018-06-07T00:00:00"/>
    <d v="2018-06-09T00:00:00"/>
    <x v="4"/>
    <x v="1"/>
    <x v="3"/>
    <x v="12"/>
    <n v="166"/>
    <n v="72"/>
    <n v="70"/>
    <s v="NC"/>
    <x v="2"/>
    <s v="renseigné"/>
    <s v="entre 25 et 30"/>
    <n v="1"/>
    <s v="entre 1 et 5"/>
    <s v="NC"/>
    <n v="-2"/>
    <n v="3"/>
    <s v="NC"/>
    <s v="gain"/>
    <s v="NC"/>
    <s v="NC"/>
    <s v="non renseigné"/>
    <s v="renseigné"/>
    <s v="renseigné"/>
    <x v="16"/>
    <x v="0"/>
    <s v="NC"/>
    <n v="3"/>
    <s v="NC"/>
    <s v="NC"/>
    <d v="2018-09-19T00:00:00"/>
    <s v="NC"/>
    <n v="0"/>
    <n v="0"/>
    <s v="NC"/>
    <s v="NON"/>
    <s v="NC"/>
    <s v="NC"/>
    <s v="NON"/>
    <x v="0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46"/>
    <x v="2"/>
    <s v="201612"/>
    <s v="Décembre"/>
    <n v="2016"/>
    <s v="Goulas"/>
    <s v="Ginette"/>
    <n v="71"/>
    <x v="0"/>
    <d v="1945-10-09T00:00:00"/>
    <d v="2016-11-14T00:00:00"/>
    <d v="2017-01-04T00:00:00"/>
    <x v="27"/>
    <x v="0"/>
    <x v="0"/>
    <x v="10"/>
    <n v="166"/>
    <n v="78"/>
    <n v="70"/>
    <s v="NC"/>
    <x v="2"/>
    <s v="renseigné"/>
    <s v="entre 25 et 30"/>
    <n v="1"/>
    <s v="entre 1 et 5"/>
    <s v="NC"/>
    <n v="-8"/>
    <n v="10"/>
    <s v="NC"/>
    <s v="gain"/>
    <s v="NC"/>
    <s v="NC"/>
    <s v="non renseigné"/>
    <s v="renseigné"/>
    <s v="non renseigné"/>
    <x v="4"/>
    <x v="3"/>
    <s v="NC"/>
    <n v="0"/>
    <n v="0"/>
    <n v="0"/>
    <d v="2017-01-04T00:00:00"/>
    <d v="2016-12-21T00:00:00"/>
    <n v="0"/>
    <n v="0"/>
    <s v="NC"/>
    <s v="NC"/>
    <s v="NC"/>
    <s v="NC"/>
    <s v="OUI"/>
    <x v="1"/>
    <s v="NON"/>
    <s v="NC"/>
    <s v="NC"/>
    <s v="NON"/>
    <s v="Parenteral"/>
    <s v="N7"/>
    <s v="NC"/>
    <s v="NC"/>
    <s v="NC"/>
    <s v="NC"/>
    <s v="NC"/>
    <s v="NC"/>
    <s v="NON"/>
    <s v="NC"/>
    <s v="NC"/>
    <d v="2016-08-01T00:00:00"/>
    <n v="0"/>
    <s v="NON"/>
    <s v="OUI"/>
    <x v="1"/>
    <x v="0"/>
    <d v="2017-01-03T00:00:00"/>
    <s v="stpah epi/E.Coli"/>
    <s v="sous olimel juste avant hospit , staph epi + e.coli"/>
    <m/>
    <s v="OUI"/>
    <s v="OUI"/>
    <m/>
    <m/>
    <m/>
    <m/>
    <m/>
  </r>
  <r>
    <n v="32"/>
    <x v="1"/>
    <s v="201706"/>
    <s v="Juin"/>
    <n v="2017"/>
    <s v="Gracia"/>
    <s v="Danielle"/>
    <n v="76"/>
    <x v="0"/>
    <d v="1939-07-12T00:00:00"/>
    <d v="2017-06-08T00:00:00"/>
    <d v="2017-06-13T00:00:00"/>
    <x v="12"/>
    <x v="0"/>
    <x v="1"/>
    <x v="1"/>
    <n v="165"/>
    <n v="50"/>
    <n v="43"/>
    <s v="NC"/>
    <x v="15"/>
    <s v="renseigné"/>
    <s v="&lt;18,5"/>
    <n v="1"/>
    <s v="entre 1 et 5"/>
    <s v="NC"/>
    <n v="-7"/>
    <n v="14"/>
    <s v="NC"/>
    <s v="gain"/>
    <s v="NC"/>
    <s v="NC"/>
    <s v="non renseigné"/>
    <s v="renseigné"/>
    <s v="non renseigné"/>
    <x v="4"/>
    <x v="1"/>
    <s v="NC"/>
    <n v="0"/>
    <n v="0"/>
    <n v="0"/>
    <d v="2018-03-08T00:00:00"/>
    <d v="2018-03-08T00:00:00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70"/>
    <x v="2"/>
    <s v="201612"/>
    <s v="Décembre"/>
    <n v="2016"/>
    <s v="Gracia"/>
    <s v="Danielle"/>
    <n v="77"/>
    <x v="0"/>
    <d v="1939-07-12T00:00:00"/>
    <d v="2016-12-07T00:00:00"/>
    <d v="2016-12-13T00:00:00"/>
    <x v="28"/>
    <x v="0"/>
    <x v="1"/>
    <x v="1"/>
    <n v="165"/>
    <s v="NC"/>
    <n v="48"/>
    <n v="51"/>
    <x v="16"/>
    <s v="renseigné"/>
    <s v="&lt;18,5"/>
    <n v="2"/>
    <s v="entre 1 et 5"/>
    <n v="3"/>
    <s v="NC"/>
    <s v="NC"/>
    <s v="perte"/>
    <s v="NC"/>
    <n v="-6"/>
    <n v="6"/>
    <s v="renseigné"/>
    <s v="non renseigné"/>
    <s v="non renseigné"/>
    <x v="4"/>
    <x v="2"/>
    <s v="NC"/>
    <n v="53"/>
    <n v="0"/>
    <n v="0"/>
    <d v="2018-03-08T00:00:00"/>
    <s v="NC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x v="1"/>
    <x v="1"/>
    <s v="NC"/>
    <s v="NC"/>
    <s v="NC"/>
    <m/>
    <m/>
    <m/>
    <m/>
    <m/>
    <m/>
    <m/>
    <m/>
  </r>
  <r>
    <n v="96"/>
    <x v="3"/>
    <s v="201806"/>
    <s v="Juin"/>
    <n v="2018"/>
    <s v="Guadagnoli"/>
    <s v="evelyne"/>
    <n v="64"/>
    <x v="0"/>
    <d v="1954-11-06T00:00:00"/>
    <d v="2018-05-26T00:00:00"/>
    <d v="2018-06-06T00:00:00"/>
    <x v="29"/>
    <x v="0"/>
    <x v="0"/>
    <x v="0"/>
    <n v="164"/>
    <n v="62"/>
    <n v="61"/>
    <s v="NC"/>
    <x v="12"/>
    <s v="non renseigné"/>
    <s v="NC"/>
    <n v="1"/>
    <s v="entre 1 et 5"/>
    <s v="NC"/>
    <n v="-1"/>
    <n v="2"/>
    <s v="NC"/>
    <s v="gain"/>
    <s v="NC"/>
    <s v="NC"/>
    <s v="non renseigné"/>
    <s v="renseigné"/>
    <s v="renseigné"/>
    <x v="17"/>
    <x v="0"/>
    <s v="NC"/>
    <n v="8"/>
    <n v="1.05"/>
    <n v="0.94"/>
    <d v="2018-08-03T00:00:00"/>
    <d v="2018-05-07T00:00:00"/>
    <n v="2"/>
    <n v="0"/>
    <s v="NC"/>
    <s v="OUI"/>
    <s v="NC"/>
    <s v="NON"/>
    <s v="NON"/>
    <x v="0"/>
    <s v="OUI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x v="1"/>
    <x v="1"/>
    <s v="NC"/>
    <s v="NC"/>
    <s v="NC"/>
    <m/>
    <m/>
    <m/>
    <m/>
    <m/>
    <m/>
    <m/>
    <m/>
  </r>
  <r>
    <n v="12"/>
    <x v="1"/>
    <s v="201706"/>
    <s v="Juin"/>
    <n v="2017"/>
    <s v="Guenot"/>
    <s v="Roger"/>
    <n v="85"/>
    <x v="1"/>
    <d v="1930-12-24T00:00:00"/>
    <d v="2017-05-23T00:00:00"/>
    <d v="2017-06-17T00:00:00"/>
    <x v="16"/>
    <x v="1"/>
    <x v="3"/>
    <x v="3"/>
    <n v="167"/>
    <s v="NC"/>
    <n v="104"/>
    <n v="104"/>
    <x v="17"/>
    <s v="non renseigné"/>
    <s v="NC"/>
    <n v="2"/>
    <s v="entre 1 et 5"/>
    <n v="0"/>
    <s v="NC"/>
    <s v="NC"/>
    <s v="perte"/>
    <s v="NC"/>
    <n v="0"/>
    <n v="0"/>
    <s v="renseigné"/>
    <s v="non renseigné"/>
    <s v="non renseigné"/>
    <x v="4"/>
    <x v="3"/>
    <s v="NC"/>
    <n v="0"/>
    <n v="0"/>
    <n v="0"/>
    <d v="2018-06-17T00:00:00"/>
    <s v="NC"/>
    <n v="0"/>
    <n v="0"/>
    <s v="NC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133"/>
    <x v="0"/>
    <s v="201712"/>
    <s v="Décembre"/>
    <n v="2017"/>
    <s v="Guilbert"/>
    <s v="chantal"/>
    <n v="68"/>
    <x v="0"/>
    <d v="1949-10-05T00:00:00"/>
    <d v="2017-12-03T00:00:00"/>
    <d v="2017-12-22T00:00:00"/>
    <x v="30"/>
    <x v="0"/>
    <x v="0"/>
    <x v="0"/>
    <n v="157"/>
    <s v="NC"/>
    <n v="64"/>
    <n v="60"/>
    <x v="3"/>
    <s v="non renseigné"/>
    <s v="NC"/>
    <n v="3"/>
    <s v="entre 1 et 5"/>
    <n v="-4"/>
    <s v="NC"/>
    <s v="NC"/>
    <s v="gain"/>
    <s v="NC"/>
    <n v="6"/>
    <n v="-6"/>
    <s v="renseigné"/>
    <s v="non renseigné"/>
    <s v="non renseigné"/>
    <x v="4"/>
    <x v="3"/>
    <s v="NC"/>
    <s v="NC"/>
    <s v="NC"/>
    <s v="NC"/>
    <d v="2018-08-01T00:00:00"/>
    <d v="2018-06-19T00:00:00"/>
    <n v="0"/>
    <n v="0"/>
    <s v="NC"/>
    <s v="NC"/>
    <s v="NC"/>
    <s v="NC"/>
    <s v="OUI"/>
    <x v="1"/>
    <s v="OUI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3"/>
    <x v="1"/>
    <s v="201706"/>
    <s v="Juin"/>
    <n v="2017"/>
    <s v="Guston"/>
    <s v="André"/>
    <n v="84"/>
    <x v="1"/>
    <d v="1931-07-25T00:00:00"/>
    <d v="2017-05-30T00:00:00"/>
    <d v="2017-06-18T00:00:00"/>
    <x v="30"/>
    <x v="1"/>
    <x v="3"/>
    <x v="19"/>
    <n v="168"/>
    <n v="70"/>
    <n v="65"/>
    <n v="69"/>
    <x v="12"/>
    <s v="non renseigné"/>
    <s v="NC"/>
    <n v="3"/>
    <s v="entre 1 et 5"/>
    <n v="4"/>
    <n v="-5"/>
    <n v="7"/>
    <s v="perte"/>
    <s v="gain"/>
    <n v="-6"/>
    <n v="6"/>
    <s v="renseigné"/>
    <s v="renseigné"/>
    <s v="renseigné"/>
    <x v="3"/>
    <x v="1"/>
    <s v="NC"/>
    <n v="0"/>
    <n v="0"/>
    <n v="0"/>
    <d v="2017-08-05T00:00:00"/>
    <d v="2017-04-12T00:00:00"/>
    <n v="0"/>
    <n v="3"/>
    <s v="NC"/>
    <s v="NC"/>
    <s v="NC"/>
    <s v="NC"/>
    <s v="OUI"/>
    <x v="1"/>
    <s v="OUI"/>
    <s v="OUI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0"/>
    <d v="2017-06-10T00:00:00"/>
    <s v="staph epi MR"/>
    <s v="NC"/>
    <m/>
    <m/>
    <s v="OUI"/>
    <m/>
    <m/>
    <m/>
    <m/>
    <m/>
  </r>
  <r>
    <n v="47"/>
    <x v="2"/>
    <s v="201612"/>
    <s v="Décembre"/>
    <n v="2016"/>
    <s v="Hachani"/>
    <s v="Sabah"/>
    <n v="58"/>
    <x v="0"/>
    <d v="1958-03-05T00:00:00"/>
    <d v="2016-12-05T00:00:00"/>
    <d v="2016-12-16T00:00:00"/>
    <x v="29"/>
    <x v="0"/>
    <x v="0"/>
    <x v="0"/>
    <n v="163"/>
    <n v="85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4-01T00:00:00"/>
    <d v="2016-05-30T00:00:00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d v="2016-05-01T00:00:00"/>
    <n v="0"/>
    <s v="OUI"/>
    <s v="NON"/>
    <x v="0"/>
    <x v="1"/>
    <s v="NC"/>
    <s v="NC"/>
    <s v="NC"/>
    <m/>
    <m/>
    <m/>
    <m/>
    <m/>
    <m/>
    <m/>
    <m/>
  </r>
  <r>
    <n v="71"/>
    <x v="2"/>
    <s v="201612"/>
    <s v="Décembre"/>
    <n v="2016"/>
    <s v="Hauville"/>
    <s v="Serge"/>
    <n v="69"/>
    <x v="1"/>
    <d v="1947-01-23T00:00:00"/>
    <d v="2016-12-05T00:00:00"/>
    <d v="2016-12-16T00:00:00"/>
    <x v="29"/>
    <x v="1"/>
    <x v="3"/>
    <x v="3"/>
    <n v="180"/>
    <s v="NC"/>
    <n v="87"/>
    <s v="NC"/>
    <x v="6"/>
    <s v="renseigné"/>
    <s v="entre 25 et 30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10-10T00:00:00"/>
    <d v="2017-01-09T00:00:00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OUI"/>
    <s v="NON"/>
    <x v="0"/>
    <x v="1"/>
    <s v="NC"/>
    <s v="NC"/>
    <s v="NC"/>
    <m/>
    <m/>
    <m/>
    <m/>
    <m/>
    <m/>
    <m/>
    <m/>
  </r>
  <r>
    <n v="98"/>
    <x v="3"/>
    <s v="201806"/>
    <s v="Juin"/>
    <n v="2018"/>
    <s v="Hermann"/>
    <s v="Marie claire"/>
    <n v="74"/>
    <x v="0"/>
    <d v="1943-10-14T00:00:00"/>
    <d v="2018-05-31T00:00:00"/>
    <d v="2018-06-06T00:00:00"/>
    <x v="28"/>
    <x v="1"/>
    <x v="3"/>
    <x v="17"/>
    <n v="160"/>
    <s v="NC"/>
    <n v="114"/>
    <n v="114"/>
    <x v="18"/>
    <s v="non renseigné"/>
    <s v="NC"/>
    <n v="1"/>
    <s v="entre 1 et 5"/>
    <n v="0"/>
    <s v="NC"/>
    <s v="NC"/>
    <s v="perte"/>
    <s v="NC"/>
    <n v="0"/>
    <n v="0"/>
    <s v="renseigné"/>
    <s v="non renseigné"/>
    <s v="non renseigné"/>
    <x v="4"/>
    <x v="3"/>
    <s v="NC"/>
    <s v="NC"/>
    <s v="NC"/>
    <s v="NC"/>
    <s v="NC"/>
    <d v="2018-08-07T00:00:00"/>
    <n v="0"/>
    <n v="0"/>
    <s v="NC"/>
    <s v="NC"/>
    <s v="NC"/>
    <s v="NC"/>
    <s v="NON"/>
    <x v="0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66"/>
    <x v="2"/>
    <s v="201612"/>
    <s v="Décembre"/>
    <n v="2016"/>
    <s v="Holier"/>
    <s v="Jean"/>
    <n v="58"/>
    <x v="1"/>
    <d v="1958-01-08T00:00:00"/>
    <d v="2016-12-06T00:00:00"/>
    <d v="2016-12-13T00:00:00"/>
    <x v="17"/>
    <x v="0"/>
    <x v="1"/>
    <x v="4"/>
    <n v="170"/>
    <n v="60"/>
    <n v="56"/>
    <s v="NC"/>
    <x v="11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x v="4"/>
    <x v="3"/>
    <s v="NC"/>
    <n v="63"/>
    <s v="NON"/>
    <n v="0"/>
    <d v="2017-01-12T00:00:00"/>
    <d v="2017-01-12T00:00:00"/>
    <n v="0"/>
    <n v="0"/>
    <s v="m3"/>
    <s v="NC"/>
    <s v="NC"/>
    <s v="NC"/>
    <s v="OUI"/>
    <x v="1"/>
    <s v="NON"/>
    <s v="NC"/>
    <s v="NC"/>
    <s v="NON"/>
    <s v="SNA"/>
    <s v="NC"/>
    <s v="NC"/>
    <s v="NC"/>
    <s v="NON"/>
    <s v="NON"/>
    <s v="NON"/>
    <s v="NON"/>
    <s v="NON"/>
    <s v="NC"/>
    <s v="NC"/>
    <d v="2016-09-01T00:00:00"/>
    <n v="0"/>
    <s v="NON"/>
    <s v="IV"/>
    <x v="1"/>
    <x v="1"/>
    <s v="NC"/>
    <s v="NC"/>
    <s v="NC"/>
    <m/>
    <m/>
    <m/>
    <m/>
    <m/>
    <m/>
    <m/>
    <m/>
  </r>
  <r>
    <n v="14"/>
    <x v="1"/>
    <s v="201706"/>
    <s v="Juin"/>
    <n v="2017"/>
    <s v="Hraiba"/>
    <s v="Ali"/>
    <n v="75"/>
    <x v="1"/>
    <d v="1940-12-31T00:00:00"/>
    <d v="2017-05-16T00:00:00"/>
    <d v="2017-06-14T00:00:00"/>
    <x v="21"/>
    <x v="0"/>
    <x v="4"/>
    <x v="5"/>
    <n v="175"/>
    <n v="98"/>
    <n v="86"/>
    <s v="NC"/>
    <x v="19"/>
    <s v="renseigné"/>
    <s v="entre 25 et 30"/>
    <n v="1"/>
    <s v="entre 1 et 5"/>
    <s v="NC"/>
    <n v="-12"/>
    <n v="12"/>
    <s v="NC"/>
    <s v="gain"/>
    <s v="NC"/>
    <s v="NC"/>
    <s v="non renseigné"/>
    <s v="renseigné"/>
    <s v="renseigné"/>
    <x v="18"/>
    <x v="1"/>
    <s v="NC"/>
    <n v="11"/>
    <n v="0"/>
    <n v="0"/>
    <d v="2017-06-14T00:00:00"/>
    <d v="2017-06-12T00:00:00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134"/>
    <x v="0"/>
    <s v="201712"/>
    <s v="Décembre"/>
    <n v="2017"/>
    <s v="Hugon maille 12/07"/>
    <s v="arnaud"/>
    <n v="39"/>
    <x v="0"/>
    <d v="1978-04-24T00:00:00"/>
    <d v="2017-12-04T00:00:00"/>
    <d v="2017-12-13T00:00:00"/>
    <x v="31"/>
    <x v="0"/>
    <x v="4"/>
    <x v="20"/>
    <n v="178"/>
    <s v="NC"/>
    <n v="88"/>
    <n v="81"/>
    <x v="19"/>
    <s v="renseigné"/>
    <s v="entre 25 et 30"/>
    <n v="3"/>
    <s v="entre 1 et 5"/>
    <n v="-7"/>
    <s v="NC"/>
    <s v="NC"/>
    <s v="gain"/>
    <s v="NC"/>
    <n v="8"/>
    <n v="-8"/>
    <s v="renseigné"/>
    <s v="non renseigné"/>
    <s v="renseigné"/>
    <x v="5"/>
    <x v="2"/>
    <s v="NC"/>
    <s v="NC"/>
    <s v="NC"/>
    <s v="NC"/>
    <d v="2018-10-20T00:00:00"/>
    <s v="NC"/>
    <n v="1"/>
    <n v="2"/>
    <s v="NC"/>
    <s v="NC"/>
    <s v="NC"/>
    <s v="DME44.1"/>
    <s v="OUI"/>
    <x v="0"/>
    <s v="OUI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29"/>
    <x v="1"/>
    <s v="201706"/>
    <s v="Juin"/>
    <n v="2017"/>
    <s v="Jackson"/>
    <s v="Bruno"/>
    <n v="55"/>
    <x v="1"/>
    <d v="1960-09-09T00:00:00"/>
    <d v="2017-06-07T00:00:00"/>
    <d v="2017-06-13T00:00:00"/>
    <x v="28"/>
    <x v="0"/>
    <x v="1"/>
    <x v="21"/>
    <n v="177"/>
    <n v="46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6-13T00:00:00"/>
    <d v="2017-05-22T00:00:00"/>
    <n v="0"/>
    <n v="0"/>
    <s v="NC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5"/>
    <x v="1"/>
    <s v="201706"/>
    <s v="Juin"/>
    <n v="2017"/>
    <s v="Khajishvili"/>
    <s v="Tamar"/>
    <n v="37"/>
    <x v="0"/>
    <d v="1978-12-23T00:00:00"/>
    <d v="2017-03-03T00:00:00"/>
    <d v="2017-06-22T00:00:00"/>
    <x v="32"/>
    <x v="0"/>
    <x v="0"/>
    <x v="0"/>
    <n v="163"/>
    <n v="58"/>
    <n v="56"/>
    <n v="52"/>
    <x v="4"/>
    <s v="renseigné"/>
    <s v="entre 18,5 et 25"/>
    <n v="10"/>
    <s v="entre 5 et 10"/>
    <n v="-4"/>
    <n v="-2"/>
    <n v="3"/>
    <s v="gain"/>
    <s v="gain"/>
    <n v="7"/>
    <n v="-7"/>
    <s v="renseigné"/>
    <s v="renseigné"/>
    <s v="renseigné"/>
    <x v="16"/>
    <x v="0"/>
    <s v="NC"/>
    <n v="0"/>
    <n v="0"/>
    <n v="0"/>
    <d v="2017-08-03T00:00:00"/>
    <d v="2017-06-21T00:00:00"/>
    <n v="0"/>
    <n v="3"/>
    <s v="NC"/>
    <s v="NC"/>
    <s v="NC"/>
    <s v="NC"/>
    <s v="OUI"/>
    <x v="1"/>
    <s v="NON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x v="0"/>
    <x v="1"/>
    <s v="NC"/>
    <s v="NC"/>
    <s v="NC"/>
    <m/>
    <m/>
    <m/>
    <m/>
    <m/>
    <m/>
    <m/>
    <m/>
  </r>
  <r>
    <n v="119"/>
    <x v="3"/>
    <s v="201806"/>
    <s v="Juin"/>
    <n v="2018"/>
    <s v="Laborde "/>
    <s v="Laeticia"/>
    <n v="42"/>
    <x v="0"/>
    <d v="1976-08-09T00:00:00"/>
    <d v="2018-06-08T00:00:00"/>
    <d v="2018-06-29T00:00:00"/>
    <x v="1"/>
    <x v="0"/>
    <x v="1"/>
    <x v="7"/>
    <n v="160"/>
    <n v="77"/>
    <n v="71"/>
    <n v="66"/>
    <x v="19"/>
    <s v="non renseigné"/>
    <s v="NC"/>
    <n v="3"/>
    <s v="entre 1 et 5"/>
    <n v="-5"/>
    <n v="-6"/>
    <n v="8"/>
    <s v="gain"/>
    <s v="gain"/>
    <n v="7"/>
    <n v="-7"/>
    <s v="renseigné"/>
    <s v="renseigné"/>
    <s v="renseigné"/>
    <x v="16"/>
    <x v="0"/>
    <s v="NC"/>
    <n v="30"/>
    <n v="0.72"/>
    <n v="0.63"/>
    <d v="2018-08-29T00:00:00"/>
    <s v="NC"/>
    <n v="1"/>
    <n v="0"/>
    <s v="NC"/>
    <s v="OUI"/>
    <s v="NC"/>
    <s v="NON"/>
    <s v="OUI"/>
    <x v="0"/>
    <s v="OUI"/>
    <s v="OUI"/>
    <s v="NC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x v="0"/>
    <x v="1"/>
    <s v="NC"/>
    <s v="NC"/>
    <s v="NC"/>
    <m/>
    <m/>
    <m/>
    <m/>
    <m/>
    <m/>
    <m/>
    <m/>
  </r>
  <r>
    <n v="99"/>
    <x v="3"/>
    <s v="201806"/>
    <s v="Juin"/>
    <n v="2018"/>
    <s v="Laboux"/>
    <s v="jeanine"/>
    <n v="82"/>
    <x v="0"/>
    <d v="1935-08-07T00:00:00"/>
    <d v="2018-05-31T00:00:00"/>
    <d v="2018-06-07T00:00:00"/>
    <x v="17"/>
    <x v="0"/>
    <x v="0"/>
    <x v="0"/>
    <n v="160"/>
    <n v="87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2"/>
    <x v="1"/>
    <s v="NC"/>
    <n v="78"/>
    <n v="0.63"/>
    <n v="0.76"/>
    <d v="2018-08-07T00:00:00"/>
    <d v="2018-05-25T00:00:00"/>
    <n v="0"/>
    <n v="0"/>
    <s v="NC"/>
    <s v="OUI"/>
    <s v="NON"/>
    <s v="DSE43"/>
    <s v="OUI"/>
    <x v="1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00"/>
    <x v="3"/>
    <s v="201806"/>
    <s v="Juin"/>
    <n v="2018"/>
    <s v="Larcheveque"/>
    <s v="andré"/>
    <n v="91"/>
    <x v="1"/>
    <d v="1927-12-28T00:00:00"/>
    <d v="2018-05-07T00:00:00"/>
    <d v="2018-06-11T00:00:00"/>
    <x v="33"/>
    <x v="1"/>
    <x v="3"/>
    <x v="3"/>
    <n v="175"/>
    <n v="89"/>
    <n v="78"/>
    <s v="NC"/>
    <x v="2"/>
    <s v="renseigné"/>
    <s v="entre 25 et 30"/>
    <n v="1"/>
    <s v="entre 1 et 5"/>
    <s v="NC"/>
    <n v="-11"/>
    <n v="12"/>
    <s v="NC"/>
    <s v="gain"/>
    <s v="NC"/>
    <s v="NC"/>
    <s v="non renseigné"/>
    <s v="renseigné"/>
    <s v="renseigné"/>
    <x v="19"/>
    <x v="1"/>
    <s v="NC"/>
    <n v="100"/>
    <s v="OUI"/>
    <n v="0.62"/>
    <d v="2018-07-12T00:00:00"/>
    <d v="2018-06-19T00:00:00"/>
    <n v="2"/>
    <n v="2"/>
    <s v="m6"/>
    <s v="OUI"/>
    <s v="OUI"/>
    <s v="DME44.1"/>
    <s v="OUI"/>
    <x v="1"/>
    <s v="OUI"/>
    <s v="OUI"/>
    <s v="OUI"/>
    <s v="OUI"/>
    <s v="SNA"/>
    <s v="NC"/>
    <s v="NC"/>
    <s v="NC"/>
    <s v="NC"/>
    <s v="OUI"/>
    <s v="OUI"/>
    <s v="OUI"/>
    <s v="NON"/>
    <s v="NC"/>
    <s v="NC"/>
    <d v="2018-03-01T00:00:00"/>
    <s v="NC"/>
    <s v="NON"/>
    <s v="OUI"/>
    <x v="1"/>
    <x v="0"/>
    <d v="2018-07-03T00:00:00"/>
    <s v="PYO+Staph epi"/>
    <s v="NC"/>
    <s v="OUI"/>
    <m/>
    <s v="OUI"/>
    <m/>
    <m/>
    <m/>
    <m/>
    <m/>
  </r>
  <r>
    <n v="49"/>
    <x v="2"/>
    <s v="201612"/>
    <s v="Décembre"/>
    <n v="2016"/>
    <s v="Le meur"/>
    <s v="Francette"/>
    <n v="82"/>
    <x v="0"/>
    <d v="1933-12-20T00:00:00"/>
    <d v="2016-12-05T00:00:00"/>
    <d v="2016-12-07T00:00:00"/>
    <x v="20"/>
    <x v="1"/>
    <x v="3"/>
    <x v="12"/>
    <n v="163"/>
    <n v="53"/>
    <n v="51"/>
    <s v="NC"/>
    <x v="11"/>
    <s v="renseigné"/>
    <s v="entre 18,5 et 25"/>
    <n v="1"/>
    <s v="entre 1 et 5"/>
    <s v="NC"/>
    <n v="-2"/>
    <n v="4"/>
    <s v="NC"/>
    <s v="gain"/>
    <s v="NC"/>
    <s v="NC"/>
    <s v="non renseigné"/>
    <s v="renseigné"/>
    <s v="non renseigné"/>
    <x v="4"/>
    <x v="2"/>
    <s v="NC"/>
    <n v="0"/>
    <n v="0"/>
    <n v="0"/>
    <d v="2017-03-14T00:00:00"/>
    <d v="2017-02-10T00:00:00"/>
    <n v="0"/>
    <n v="0"/>
    <s v="NC"/>
    <s v="NC"/>
    <s v="NC"/>
    <s v="NC"/>
    <s v="NC"/>
    <x v="1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x v="1"/>
    <x v="0"/>
    <d v="2017-01-30T00:00:00"/>
    <s v="PNEUMOCOQUE"/>
    <s v="NC"/>
    <m/>
    <m/>
    <m/>
    <m/>
    <m/>
    <m/>
    <m/>
    <s v="OUI"/>
  </r>
  <r>
    <n v="101"/>
    <x v="3"/>
    <s v="201806"/>
    <s v="Juin"/>
    <n v="2018"/>
    <s v="Ledoux"/>
    <s v="Beatrice"/>
    <n v="51"/>
    <x v="0"/>
    <d v="1967-01-06T00:00:00"/>
    <d v="2018-06-01T00:00:00"/>
    <d v="2018-06-05T00:00:00"/>
    <x v="34"/>
    <x v="0"/>
    <x v="0"/>
    <x v="0"/>
    <n v="160"/>
    <n v="64"/>
    <n v="64"/>
    <n v="64"/>
    <x v="2"/>
    <s v="renseigné"/>
    <s v="entre 25 et 30"/>
    <n v="2"/>
    <s v="entre 1 et 5"/>
    <n v="0"/>
    <n v="0"/>
    <n v="0"/>
    <s v="perte"/>
    <s v="perte"/>
    <n v="0"/>
    <n v="0"/>
    <s v="renseigné"/>
    <s v="renseigné"/>
    <s v="renseigné"/>
    <x v="20"/>
    <x v="0"/>
    <s v="NC"/>
    <n v="4"/>
    <s v="NON"/>
    <s v="NC"/>
    <s v="NC"/>
    <d v="2018-09-19T00:00:00"/>
    <n v="0"/>
    <n v="0"/>
    <s v="NC"/>
    <s v="NON"/>
    <s v="NON"/>
    <s v="NC"/>
    <s v="NON"/>
    <x v="0"/>
    <s v="NON"/>
    <s v="NC"/>
    <s v="NC"/>
    <s v="NON"/>
    <s v="SNA"/>
    <s v="NC"/>
    <s v="NC"/>
    <s v="NC"/>
    <s v="NON"/>
    <s v="NON"/>
    <s v="NON"/>
    <s v="NON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50"/>
    <x v="2"/>
    <s v="201612"/>
    <s v="Décembre"/>
    <n v="2016"/>
    <s v="Letellier"/>
    <s v="Philippe"/>
    <n v="76"/>
    <x v="1"/>
    <d v="1940-05-29T00:00:00"/>
    <d v="2016-12-01T00:00:00"/>
    <d v="2016-12-18T00:00:00"/>
    <x v="2"/>
    <x v="0"/>
    <x v="6"/>
    <x v="9"/>
    <n v="173"/>
    <n v="60"/>
    <n v="61"/>
    <s v="NC"/>
    <x v="7"/>
    <s v="renseigné"/>
    <s v="entre 18,5 et 25"/>
    <n v="1"/>
    <s v="entre 1 et 5"/>
    <s v="NC"/>
    <n v="1"/>
    <n v="-2"/>
    <s v="NC"/>
    <s v="perte"/>
    <s v="NC"/>
    <s v="NC"/>
    <s v="non renseigné"/>
    <s v="renseigné"/>
    <s v="non renseigné"/>
    <x v="4"/>
    <x v="2"/>
    <s v="NC"/>
    <n v="0"/>
    <n v="0"/>
    <n v="0"/>
    <d v="2018-12-18T00:00:00"/>
    <d v="2016-11-23T00:00:00"/>
    <n v="0"/>
    <n v="0"/>
    <s v="m3"/>
    <s v="NC"/>
    <s v="NC"/>
    <s v="NC"/>
    <s v="OUI"/>
    <x v="1"/>
    <s v="NON"/>
    <s v="NC"/>
    <s v="NC"/>
    <s v="NON"/>
    <s v="enterale"/>
    <s v="GPE"/>
    <s v="NC"/>
    <s v="NC"/>
    <s v="NC"/>
    <s v="NC"/>
    <s v="NC"/>
    <s v="NC"/>
    <s v="NON"/>
    <s v="NC"/>
    <s v="NC"/>
    <d v="2016-09-01T00:00:00"/>
    <n v="0"/>
    <s v="NON"/>
    <s v="OUI"/>
    <x v="1"/>
    <x v="0"/>
    <d v="2016-12-03T00:00:00"/>
    <s v="staph hominis"/>
    <s v="NC"/>
    <m/>
    <m/>
    <m/>
    <s v="OUI"/>
    <m/>
    <m/>
    <m/>
    <m/>
  </r>
  <r>
    <n v="51"/>
    <x v="2"/>
    <s v="201612"/>
    <s v="Décembre"/>
    <n v="2016"/>
    <s v="LLobregat"/>
    <s v="Jean francois"/>
    <n v="63"/>
    <x v="1"/>
    <d v="1953-09-20T00:00:00"/>
    <d v="2016-11-04T00:00:00"/>
    <d v="2016-12-06T00:00:00"/>
    <x v="35"/>
    <x v="0"/>
    <x v="6"/>
    <x v="9"/>
    <s v="NC"/>
    <s v="NC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7-01-26T00:00:00"/>
    <d v="2016-10-03T00:00:00"/>
    <n v="1"/>
    <n v="0"/>
    <s v="NC"/>
    <s v="NC"/>
    <s v="NC"/>
    <s v="NC"/>
    <s v="OUI"/>
    <x v="1"/>
    <s v="OUI"/>
    <s v="NC"/>
    <s v="OUI"/>
    <s v="NON"/>
    <s v="enterale"/>
    <s v="GPE"/>
    <s v="NC"/>
    <s v="NC"/>
    <s v="NC"/>
    <s v="NC"/>
    <s v="NC"/>
    <s v="NC"/>
    <s v="NON"/>
    <s v="NC"/>
    <s v="NC"/>
    <s v="NC"/>
    <n v="0"/>
    <s v="NON"/>
    <s v="OUI"/>
    <x v="1"/>
    <x v="1"/>
    <s v="NC"/>
    <s v="NC"/>
    <s v="NC"/>
    <m/>
    <m/>
    <m/>
    <m/>
    <m/>
    <m/>
    <m/>
    <m/>
  </r>
  <r>
    <n v="102"/>
    <x v="3"/>
    <s v="201806"/>
    <s v="Juin"/>
    <n v="2018"/>
    <s v="Lombardo"/>
    <s v="thierry"/>
    <n v="58"/>
    <x v="1"/>
    <d v="1960-01-27T00:00:00"/>
    <d v="2018-05-27T00:00:00"/>
    <d v="2018-06-07T00:00:00"/>
    <x v="29"/>
    <x v="1"/>
    <x v="3"/>
    <x v="15"/>
    <n v="165"/>
    <n v="60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s v="NC"/>
    <s v="NC"/>
    <s v="NC"/>
    <d v="2018-06-20T00:00:00"/>
    <d v="2018-06-06T00:00:00"/>
    <n v="0"/>
    <n v="0"/>
    <s v="NC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35"/>
    <x v="0"/>
    <s v="201712"/>
    <s v="Décembre"/>
    <n v="2017"/>
    <s v="maes"/>
    <s v="brigitte"/>
    <n v="74"/>
    <x v="0"/>
    <d v="1943-09-10T00:00:00"/>
    <d v="2017-12-01T00:00:00"/>
    <d v="2017-12-14T00:00:00"/>
    <x v="13"/>
    <x v="0"/>
    <x v="0"/>
    <x v="8"/>
    <n v="155"/>
    <s v="NC"/>
    <n v="100"/>
    <s v="NC"/>
    <x v="20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x v="19"/>
    <x v="1"/>
    <s v="NC"/>
    <s v="NC"/>
    <s v="NC"/>
    <s v="NC"/>
    <d v="2017-12-14T00:00:00"/>
    <s v="NC"/>
    <n v="0"/>
    <n v="0"/>
    <s v="NC"/>
    <s v="NC"/>
    <s v="NC"/>
    <s v="NC"/>
    <s v="OUI"/>
    <x v="0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0"/>
    <d v="2018-11-27T00:00:00"/>
    <s v="staph epi"/>
    <s v="NC"/>
    <m/>
    <m/>
    <s v="OUI"/>
    <m/>
    <m/>
    <m/>
    <m/>
    <m/>
  </r>
  <r>
    <n v="103"/>
    <x v="3"/>
    <s v="201806"/>
    <s v="Juin"/>
    <n v="2018"/>
    <s v="Magetti"/>
    <s v="Josette"/>
    <n v="87"/>
    <x v="0"/>
    <d v="1931-02-20T00:00:00"/>
    <d v="2018-05-19T00:00:00"/>
    <d v="2018-06-04T00:00:00"/>
    <x v="7"/>
    <x v="0"/>
    <x v="1"/>
    <x v="1"/>
    <s v="NC"/>
    <s v="NC"/>
    <n v="39"/>
    <n v="33"/>
    <x v="5"/>
    <s v="non renseigné"/>
    <s v="NC"/>
    <n v="1"/>
    <s v="entre 1 et 5"/>
    <n v="-6"/>
    <s v="NC"/>
    <s v="NC"/>
    <s v="gain"/>
    <s v="NC"/>
    <n v="15"/>
    <n v="-15"/>
    <s v="renseigné"/>
    <s v="non renseigné"/>
    <s v="non renseigné"/>
    <x v="4"/>
    <x v="3"/>
    <s v="NC"/>
    <s v="NC"/>
    <s v="NC"/>
    <s v="NC"/>
    <d v="2018-07-30T00:00:00"/>
    <s v="NC"/>
    <n v="0"/>
    <n v="0"/>
    <s v="NC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x v="2"/>
    <x v="1"/>
    <s v="NC"/>
    <s v="NC"/>
    <s v="NC"/>
    <m/>
    <m/>
    <m/>
    <m/>
    <m/>
    <m/>
    <m/>
    <m/>
  </r>
  <r>
    <n v="104"/>
    <x v="3"/>
    <s v="201806"/>
    <s v="Juin"/>
    <n v="2018"/>
    <s v="Marro"/>
    <s v="carole"/>
    <n v="53"/>
    <x v="0"/>
    <d v="1964-08-23T00:00:00"/>
    <d v="2018-05-27T00:00:00"/>
    <d v="2018-06-07T00:00:00"/>
    <x v="29"/>
    <x v="0"/>
    <x v="1"/>
    <x v="7"/>
    <n v="163"/>
    <n v="48"/>
    <n v="50"/>
    <n v="48"/>
    <x v="11"/>
    <s v="renseigné"/>
    <s v="entre 18,5 et 25"/>
    <n v="2"/>
    <s v="entre 1 et 5"/>
    <n v="-2"/>
    <n v="2"/>
    <n v="-4"/>
    <s v="gain"/>
    <s v="perte"/>
    <n v="4"/>
    <n v="-4"/>
    <s v="renseigné"/>
    <s v="renseigné"/>
    <s v="renseigné"/>
    <x v="7"/>
    <x v="2"/>
    <s v="NC"/>
    <s v="NC"/>
    <s v="NC"/>
    <s v="NC"/>
    <d v="2018-06-07T00:00:00"/>
    <d v="2018-03-21T00:00:00"/>
    <n v="0"/>
    <n v="0"/>
    <s v="NC"/>
    <s v="NC"/>
    <s v="NC"/>
    <s v="NC"/>
    <s v="OUI"/>
    <x v="0"/>
    <s v="NON"/>
    <s v="NC"/>
    <s v="NON"/>
    <s v="NON"/>
    <s v="SNA"/>
    <s v="NC"/>
    <s v="NC"/>
    <s v="NC"/>
    <s v="NC"/>
    <s v="NC"/>
    <s v="NC"/>
    <s v="NC"/>
    <s v="NON"/>
    <s v="NC"/>
    <s v="NC"/>
    <d v="2018-05-01T00:00:00"/>
    <s v="NC"/>
    <s v="NON"/>
    <s v="OUI"/>
    <x v="1"/>
    <x v="0"/>
    <d v="2018-05-04T00:00:00"/>
    <s v="STAPH DORE"/>
    <s v="NC"/>
    <m/>
    <m/>
    <m/>
    <m/>
    <s v="OUI"/>
    <m/>
    <m/>
    <m/>
  </r>
  <r>
    <n v="105"/>
    <x v="3"/>
    <s v="201806"/>
    <s v="Juin"/>
    <n v="2018"/>
    <s v="Martin"/>
    <s v="evelyne"/>
    <n v="61"/>
    <x v="0"/>
    <d v="1956-10-17T00:00:00"/>
    <d v="2018-05-28T00:00:00"/>
    <d v="2018-06-19T00:00:00"/>
    <x v="10"/>
    <x v="0"/>
    <x v="1"/>
    <x v="1"/>
    <n v="171"/>
    <n v="66"/>
    <n v="57"/>
    <n v="58"/>
    <x v="11"/>
    <s v="renseigné"/>
    <s v="entre 18,5 et 25"/>
    <n v="3"/>
    <s v="entre 1 et 5"/>
    <n v="1"/>
    <n v="-9"/>
    <n v="14"/>
    <s v="perte"/>
    <s v="gain"/>
    <n v="-2"/>
    <n v="2"/>
    <s v="renseigné"/>
    <s v="renseigné"/>
    <s v="renseigné"/>
    <x v="12"/>
    <x v="2"/>
    <s v="NC"/>
    <n v="14"/>
    <s v="OUI"/>
    <n v="1.1200000000000001"/>
    <s v="NC"/>
    <s v="NC"/>
    <n v="1"/>
    <n v="0"/>
    <s v="m6"/>
    <s v="OUI"/>
    <s v="OUI"/>
    <s v="DME44.1"/>
    <s v="NC"/>
    <x v="1"/>
    <s v="NON"/>
    <s v="OUI"/>
    <s v="OUI"/>
    <s v="NON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x v="1"/>
    <x v="0"/>
    <d v="2018-06-10T00:00:00"/>
    <s v="PYO"/>
    <s v="NC"/>
    <s v="OUI"/>
    <m/>
    <m/>
    <m/>
    <m/>
    <m/>
    <m/>
    <m/>
  </r>
  <r>
    <n v="153"/>
    <x v="3"/>
    <s v="201806"/>
    <s v="Juin"/>
    <n v="2018"/>
    <s v="Massardo"/>
    <s v="suzanne"/>
    <n v="77"/>
    <x v="0"/>
    <d v="1940-11-01T00:00:00"/>
    <d v="2018-06-04T00:00:00"/>
    <d v="2018-06-13T00:00:00"/>
    <x v="31"/>
    <x v="0"/>
    <x v="6"/>
    <x v="9"/>
    <n v="166"/>
    <n v="61"/>
    <n v="57"/>
    <s v="NC"/>
    <x v="4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x v="4"/>
    <x v="2"/>
    <s v="NC"/>
    <s v="NC"/>
    <n v="0.83"/>
    <n v="0.56999999999999995"/>
    <s v="NC"/>
    <d v="2018-05-23T00:00:00"/>
    <n v="0"/>
    <n v="2"/>
    <s v="NC"/>
    <s v="OUI"/>
    <s v="NON"/>
    <s v="NC"/>
    <s v="NON"/>
    <x v="1"/>
    <s v="NON"/>
    <s v="NC"/>
    <s v="OUI"/>
    <s v="OUI"/>
    <s v="enterale"/>
    <s v="GPE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52"/>
    <x v="2"/>
    <s v="201612"/>
    <s v="Décembre"/>
    <n v="2016"/>
    <s v="Medjadji"/>
    <s v="Mohamed"/>
    <n v="73"/>
    <x v="1"/>
    <d v="1943-01-13T00:00:00"/>
    <d v="2016-11-29T00:00:00"/>
    <d v="2016-12-07T00:00:00"/>
    <x v="26"/>
    <x v="0"/>
    <x v="1"/>
    <x v="7"/>
    <n v="170"/>
    <n v="54"/>
    <n v="54"/>
    <s v="NC"/>
    <x v="11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x v="4"/>
    <x v="2"/>
    <s v="NC"/>
    <n v="80"/>
    <n v="0"/>
    <n v="0"/>
    <d v="2017-05-17T00:00:00"/>
    <d v="2015-02-16T00:00:00"/>
    <n v="0"/>
    <n v="0"/>
    <s v="NC"/>
    <s v="NC"/>
    <s v="NC"/>
    <s v="NC"/>
    <s v="OUI"/>
    <x v="0"/>
    <s v="NON"/>
    <s v="NC"/>
    <s v="OUI"/>
    <s v="NON"/>
    <s v="enterale"/>
    <s v="GPE"/>
    <s v="NC"/>
    <s v="NC"/>
    <s v="NC"/>
    <s v="NC"/>
    <s v="NC"/>
    <s v="NC"/>
    <s v="NON"/>
    <s v="NC"/>
    <s v="NC"/>
    <d v="2016-04-01T00:00:00"/>
    <n v="0"/>
    <s v="SP"/>
    <s v="SP"/>
    <x v="2"/>
    <x v="1"/>
    <s v="NC"/>
    <s v="NC"/>
    <s v="NC"/>
    <m/>
    <m/>
    <m/>
    <m/>
    <m/>
    <m/>
    <m/>
    <m/>
  </r>
  <r>
    <n v="136"/>
    <x v="0"/>
    <s v="201712"/>
    <s v="Décembre"/>
    <n v="2017"/>
    <s v="Merazga"/>
    <s v="aicha"/>
    <n v="68"/>
    <x v="0"/>
    <d v="1948-12-10T00:00:00"/>
    <d v="2017-11-27T00:00:00"/>
    <d v="2017-12-13T00:00:00"/>
    <x v="7"/>
    <x v="0"/>
    <x v="0"/>
    <x v="10"/>
    <n v="164"/>
    <n v="74"/>
    <n v="65"/>
    <s v="NC"/>
    <x v="0"/>
    <s v="renseigné"/>
    <s v="entre 18,5 et 25"/>
    <n v="1"/>
    <s v="entre 1 et 5"/>
    <s v="NC"/>
    <n v="-9"/>
    <n v="12"/>
    <s v="NC"/>
    <s v="gain"/>
    <s v="NC"/>
    <s v="NC"/>
    <s v="non renseigné"/>
    <s v="renseigné"/>
    <s v="renseigné"/>
    <x v="0"/>
    <x v="0"/>
    <s v="NC"/>
    <s v="NC"/>
    <s v="NC"/>
    <s v="NC"/>
    <d v="2017-12-13T00:00:00"/>
    <d v="2018-10-25T00:00:00"/>
    <n v="0"/>
    <n v="0"/>
    <s v="NC"/>
    <s v="NON"/>
    <s v="NC"/>
    <s v="NC"/>
    <s v="OUI"/>
    <x v="1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OUI"/>
    <x v="1"/>
    <x v="1"/>
    <s v="NC"/>
    <s v="NC"/>
    <s v="NC"/>
    <m/>
    <m/>
    <m/>
    <m/>
    <m/>
    <m/>
    <m/>
    <m/>
  </r>
  <r>
    <n v="137"/>
    <x v="0"/>
    <s v="201712"/>
    <s v="Décembre"/>
    <n v="2017"/>
    <s v="Mercuri"/>
    <s v="andrée"/>
    <n v="70"/>
    <x v="0"/>
    <d v="1947-03-03T00:00:00"/>
    <d v="2017-11-03T00:00:00"/>
    <d v="2017-12-04T00:00:00"/>
    <x v="24"/>
    <x v="1"/>
    <x v="3"/>
    <x v="12"/>
    <n v="165"/>
    <n v="80"/>
    <n v="80"/>
    <s v="NC"/>
    <x v="14"/>
    <s v="renseigné"/>
    <s v="entre 25 et 30"/>
    <n v="1"/>
    <s v="entre 1 et 5"/>
    <s v="NC"/>
    <n v="0"/>
    <n v="0"/>
    <s v="NC"/>
    <s v="perte"/>
    <s v="NC"/>
    <s v="NC"/>
    <s v="non renseigné"/>
    <s v="renseigné"/>
    <s v="renseigné"/>
    <x v="5"/>
    <x v="1"/>
    <s v="NC"/>
    <n v="119"/>
    <s v="NC"/>
    <s v="NC"/>
    <d v="2018-04-24T00:00:00"/>
    <d v="2018-04-14T00:00:00"/>
    <n v="0"/>
    <n v="0"/>
    <s v="m1"/>
    <s v="NC"/>
    <s v="NC"/>
    <s v="NC"/>
    <s v="OUI"/>
    <x v="0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0"/>
    <d v="2017-11-16T00:00:00"/>
    <s v="staph epi"/>
    <s v="NC"/>
    <m/>
    <m/>
    <s v="OUI"/>
    <m/>
    <m/>
    <m/>
    <m/>
    <m/>
  </r>
  <r>
    <n v="106"/>
    <x v="3"/>
    <s v="201806"/>
    <s v="Juin"/>
    <n v="2018"/>
    <s v="Mersch "/>
    <s v="Jeanne"/>
    <n v="77"/>
    <x v="0"/>
    <d v="1940-12-01T00:00:00"/>
    <d v="2018-05-18T00:00:00"/>
    <d v="2018-06-11T00:00:00"/>
    <x v="15"/>
    <x v="1"/>
    <x v="3"/>
    <x v="12"/>
    <n v="165"/>
    <s v="NC"/>
    <n v="72"/>
    <n v="68"/>
    <x v="3"/>
    <s v="renseigné"/>
    <s v="entre 25 et 30"/>
    <n v="3"/>
    <s v="entre 1 et 5"/>
    <n v="-4"/>
    <s v="NC"/>
    <s v="NC"/>
    <s v="gain"/>
    <s v="NC"/>
    <n v="6"/>
    <n v="-6"/>
    <s v="renseigné"/>
    <s v="non renseigné"/>
    <s v="renseigné"/>
    <x v="1"/>
    <x v="1"/>
    <s v="NC"/>
    <n v="29"/>
    <s v="NC"/>
    <s v="NC"/>
    <d v="2018-07-06T00:00:00"/>
    <d v="2018-06-28T00:00:00"/>
    <n v="1"/>
    <n v="0"/>
    <s v="NC"/>
    <s v="NON"/>
    <s v="NC"/>
    <s v="NON"/>
    <s v="OUI"/>
    <x v="0"/>
    <s v="OUI"/>
    <s v="OUI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07"/>
    <x v="3"/>
    <s v="201806"/>
    <s v="Juin"/>
    <n v="2018"/>
    <s v="montigny"/>
    <s v="frederic"/>
    <n v="55"/>
    <x v="1"/>
    <d v="1962-10-19T00:00:00"/>
    <d v="2018-06-03T00:00:00"/>
    <d v="2018-06-06T00:00:00"/>
    <x v="14"/>
    <x v="1"/>
    <x v="3"/>
    <x v="22"/>
    <n v="184"/>
    <s v="NC"/>
    <n v="79"/>
    <s v="NC"/>
    <x v="12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s v="NC"/>
    <s v="NC"/>
    <s v="NC"/>
    <d v="2018-07-04T00:00:00"/>
    <s v="NC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16"/>
    <x v="1"/>
    <s v="201706"/>
    <s v="Juin"/>
    <n v="2017"/>
    <s v="Morel"/>
    <s v="Serge"/>
    <n v="73"/>
    <x v="1"/>
    <d v="1943-01-19T00:00:00"/>
    <d v="2017-05-21T00:00:00"/>
    <d v="2017-06-09T00:00:00"/>
    <x v="30"/>
    <x v="1"/>
    <x v="3"/>
    <x v="3"/>
    <s v="NC"/>
    <s v="NC"/>
    <n v="60"/>
    <n v="60"/>
    <x v="5"/>
    <s v="renseigné"/>
    <s v="supérieur à 30"/>
    <n v="2"/>
    <s v="entre 1 et 5"/>
    <n v="0"/>
    <s v="NC"/>
    <s v="NC"/>
    <s v="perte"/>
    <s v="NC"/>
    <n v="0"/>
    <n v="0"/>
    <s v="renseigné"/>
    <s v="non renseigné"/>
    <s v="renseigné"/>
    <x v="15"/>
    <x v="1"/>
    <s v="NC"/>
    <n v="0"/>
    <n v="0"/>
    <n v="0"/>
    <d v="2017-08-18T00:00:00"/>
    <s v="NC"/>
    <n v="0"/>
    <n v="0"/>
    <s v="NC"/>
    <s v="NC"/>
    <s v="NC"/>
    <s v="NC"/>
    <s v="NC"/>
    <x v="1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SP"/>
    <s v="SP"/>
    <x v="2"/>
    <x v="1"/>
    <s v="NC"/>
    <s v="NC"/>
    <s v="NC"/>
    <m/>
    <m/>
    <m/>
    <m/>
    <m/>
    <m/>
    <m/>
    <m/>
  </r>
  <r>
    <n v="67"/>
    <x v="2"/>
    <s v="201612"/>
    <s v="Décembre"/>
    <n v="2016"/>
    <s v="Nadjarian"/>
    <s v="Raphael"/>
    <n v="49"/>
    <x v="1"/>
    <d v="1967-03-20T00:00:00"/>
    <d v="2016-12-06T00:00:00"/>
    <d v="2016-12-08T00:00:00"/>
    <x v="4"/>
    <x v="1"/>
    <x v="3"/>
    <x v="23"/>
    <s v="NC"/>
    <s v="NC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s v="NON"/>
    <n v="0"/>
    <d v="2018-05-14T00:00:00"/>
    <s v="NC"/>
    <n v="0"/>
    <n v="0"/>
    <s v="NC"/>
    <s v="NC"/>
    <s v="NC"/>
    <s v="NC"/>
    <s v="NON"/>
    <x v="1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OUI"/>
    <s v="NON"/>
    <x v="0"/>
    <x v="1"/>
    <s v="NC"/>
    <s v="NC"/>
    <s v="NC"/>
    <m/>
    <m/>
    <m/>
    <m/>
    <m/>
    <m/>
    <m/>
    <m/>
  </r>
  <r>
    <n v="72"/>
    <x v="2"/>
    <s v="201612"/>
    <s v="Décembre"/>
    <n v="2016"/>
    <s v="Naitza"/>
    <s v="Sauveur"/>
    <n v="77"/>
    <x v="1"/>
    <d v="1939-03-05T00:00:00"/>
    <d v="2016-12-08T00:00:00"/>
    <d v="2016-12-20T00:00:00"/>
    <x v="36"/>
    <x v="1"/>
    <x v="3"/>
    <x v="3"/>
    <n v="165"/>
    <n v="62"/>
    <n v="64"/>
    <n v="62"/>
    <x v="0"/>
    <s v="renseigné"/>
    <s v="entre 18,5 et 25"/>
    <n v="3"/>
    <s v="entre 1 et 5"/>
    <n v="-2"/>
    <n v="2"/>
    <n v="-3"/>
    <s v="gain"/>
    <s v="perte"/>
    <n v="3"/>
    <n v="-3"/>
    <s v="renseigné"/>
    <s v="renseigné"/>
    <s v="non renseigné"/>
    <x v="4"/>
    <x v="3"/>
    <s v="NC"/>
    <n v="0"/>
    <n v="0"/>
    <n v="0"/>
    <d v="2017-03-07T00:00:00"/>
    <d v="2017-03-06T00:00:00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x v="1"/>
    <x v="1"/>
    <s v="NC"/>
    <s v="NC"/>
    <s v="NC"/>
    <m/>
    <m/>
    <m/>
    <m/>
    <m/>
    <m/>
    <m/>
    <m/>
  </r>
  <r>
    <n v="115"/>
    <x v="3"/>
    <s v="201806"/>
    <s v="Juin"/>
    <n v="2018"/>
    <s v="Nardi"/>
    <s v="Daniel"/>
    <n v="71"/>
    <x v="1"/>
    <d v="1946-11-03T00:00:00"/>
    <d v="2018-06-06T00:00:00"/>
    <d v="2018-06-15T00:00:00"/>
    <x v="31"/>
    <x v="1"/>
    <x v="3"/>
    <x v="12"/>
    <n v="175"/>
    <n v="86"/>
    <n v="84"/>
    <n v="85"/>
    <x v="6"/>
    <s v="non renseigné"/>
    <s v="NC"/>
    <n v="2"/>
    <s v="entre 1 et 5"/>
    <n v="1"/>
    <n v="-2"/>
    <n v="2"/>
    <s v="perte"/>
    <s v="gain"/>
    <n v="-1"/>
    <n v="1"/>
    <s v="renseigné"/>
    <s v="renseigné"/>
    <s v="renseigné"/>
    <x v="21"/>
    <x v="2"/>
    <s v="NC"/>
    <n v="14"/>
    <n v="1.06"/>
    <n v="0.8"/>
    <d v="2018-07-11T00:00:00"/>
    <s v="NC"/>
    <n v="0"/>
    <n v="0"/>
    <s v="NC"/>
    <s v="OUI"/>
    <s v="NON"/>
    <s v="NC"/>
    <s v="OUI"/>
    <x v="0"/>
    <s v="NON"/>
    <s v="NC"/>
    <s v="NON"/>
    <s v="NON"/>
    <s v="SNA"/>
    <s v="NC"/>
    <s v="NC"/>
    <s v="NC"/>
    <s v="NC"/>
    <s v="NC"/>
    <s v="NC"/>
    <s v="NC"/>
    <s v="OUI"/>
    <s v="NC"/>
    <s v="NC"/>
    <d v="2017-12-01T00:00:00"/>
    <s v="NC"/>
    <s v="NON"/>
    <s v="OUI"/>
    <x v="1"/>
    <x v="1"/>
    <s v="NC"/>
    <s v="NC"/>
    <s v="NC"/>
    <m/>
    <m/>
    <m/>
    <m/>
    <m/>
    <m/>
    <m/>
    <m/>
  </r>
  <r>
    <n v="108"/>
    <x v="3"/>
    <s v="201806"/>
    <s v="Juin"/>
    <n v="2018"/>
    <s v="Paciny"/>
    <s v="Antoine"/>
    <n v="68"/>
    <x v="1"/>
    <d v="1949-08-10T00:00:00"/>
    <d v="2018-05-30T00:00:00"/>
    <d v="2018-06-13T00:00:00"/>
    <x v="19"/>
    <x v="1"/>
    <x v="3"/>
    <x v="12"/>
    <n v="170"/>
    <n v="68"/>
    <n v="59"/>
    <s v="NC"/>
    <x v="7"/>
    <s v="renseigné"/>
    <s v="entre 18,5 et 25"/>
    <n v="1"/>
    <s v="entre 1 et 5"/>
    <s v="NC"/>
    <n v="-9"/>
    <n v="13"/>
    <s v="NC"/>
    <s v="gain"/>
    <s v="NC"/>
    <s v="NC"/>
    <s v="non renseigné"/>
    <s v="renseigné"/>
    <s v="renseigné"/>
    <x v="22"/>
    <x v="2"/>
    <s v="NC"/>
    <n v="30"/>
    <n v="0.86"/>
    <n v="0.77"/>
    <d v="2018-08-17T00:00:00"/>
    <s v="NC"/>
    <n v="0"/>
    <n v="2"/>
    <s v="m6"/>
    <s v="OUI"/>
    <s v="NON"/>
    <s v="NON"/>
    <s v="OUI"/>
    <x v="0"/>
    <s v="NON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OUI"/>
    <s v="NON"/>
    <x v="0"/>
    <x v="1"/>
    <s v="NC"/>
    <s v="NC"/>
    <s v="NC"/>
    <m/>
    <m/>
    <m/>
    <m/>
    <m/>
    <m/>
    <m/>
    <m/>
  </r>
  <r>
    <n v="109"/>
    <x v="3"/>
    <s v="201806"/>
    <s v="Juin"/>
    <n v="2018"/>
    <s v="Paris"/>
    <s v="andrÃ©"/>
    <n v="72"/>
    <x v="1"/>
    <d v="1946-01-22T00:00:00"/>
    <d v="2018-05-20T00:00:00"/>
    <d v="2018-06-07T00:00:00"/>
    <x v="37"/>
    <x v="0"/>
    <x v="2"/>
    <x v="2"/>
    <n v="166"/>
    <n v="93"/>
    <n v="78"/>
    <n v="79"/>
    <x v="19"/>
    <s v="renseigné"/>
    <s v="entre 25 et 30"/>
    <n v="6"/>
    <s v="entre 5 et 10"/>
    <n v="1"/>
    <n v="-15"/>
    <n v="16"/>
    <s v="perte"/>
    <s v="gain"/>
    <n v="-1"/>
    <n v="1"/>
    <s v="renseigné"/>
    <s v="renseigné"/>
    <s v="renseigné"/>
    <x v="23"/>
    <x v="1"/>
    <s v="NC"/>
    <n v="131"/>
    <s v="OUI"/>
    <n v="1.01"/>
    <d v="2018-05-28T00:00:00"/>
    <d v="2018-04-28T00:00:00"/>
    <n v="1"/>
    <n v="2"/>
    <s v="m6"/>
    <s v="OUI"/>
    <s v="OUI"/>
    <s v="NC"/>
    <s v="OUI"/>
    <x v="0"/>
    <s v="OUI"/>
    <s v="NC"/>
    <s v="OUI"/>
    <s v="OUI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x v="1"/>
    <x v="1"/>
    <s v="NC"/>
    <s v="NC"/>
    <s v="NC"/>
    <m/>
    <m/>
    <m/>
    <m/>
    <m/>
    <m/>
    <m/>
    <m/>
  </r>
  <r>
    <n v="26"/>
    <x v="1"/>
    <s v="201706"/>
    <s v="Juin"/>
    <n v="2017"/>
    <s v="Peffredo 0617"/>
    <s v="Eric"/>
    <n v="58"/>
    <x v="1"/>
    <d v="1957-06-14T00:00:00"/>
    <d v="2017-06-02T00:00:00"/>
    <d v="2017-06-08T00:00:00"/>
    <x v="28"/>
    <x v="0"/>
    <x v="1"/>
    <x v="24"/>
    <n v="173"/>
    <n v="75"/>
    <n v="68"/>
    <n v="70"/>
    <x v="12"/>
    <s v="renseigné"/>
    <s v="entre 18,5 et 25"/>
    <n v="2"/>
    <s v="entre 1 et 5"/>
    <n v="2"/>
    <n v="-7"/>
    <n v="9"/>
    <s v="perte"/>
    <s v="gain"/>
    <n v="-3"/>
    <n v="3"/>
    <s v="renseigné"/>
    <s v="renseigné"/>
    <s v="renseigné"/>
    <x v="15"/>
    <x v="2"/>
    <s v="NC"/>
    <n v="0"/>
    <n v="0"/>
    <n v="0"/>
    <d v="2017-12-05T00:00:00"/>
    <d v="2017-11-15T00:00:00"/>
    <n v="0"/>
    <n v="0"/>
    <s v="NC"/>
    <s v="NC"/>
    <s v="NC"/>
    <s v="NC"/>
    <s v="OUI"/>
    <x v="1"/>
    <s v="NC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138"/>
    <x v="0"/>
    <s v="201712"/>
    <s v="Décembre"/>
    <n v="2017"/>
    <s v="Peffredo1217"/>
    <s v="eric"/>
    <n v="60"/>
    <x v="1"/>
    <d v="1957-06-14T00:00:00"/>
    <d v="2017-11-16T00:00:00"/>
    <d v="2017-12-05T00:00:00"/>
    <x v="30"/>
    <x v="0"/>
    <x v="1"/>
    <x v="24"/>
    <n v="173"/>
    <n v="75"/>
    <n v="70"/>
    <s v="NC"/>
    <x v="12"/>
    <s v="renseigné"/>
    <s v="entre 18,5 et 25"/>
    <n v="1"/>
    <s v="entre 1 et 5"/>
    <s v="NC"/>
    <n v="-5"/>
    <n v="7"/>
    <s v="NC"/>
    <s v="gain"/>
    <s v="NC"/>
    <s v="NC"/>
    <s v="non renseigné"/>
    <s v="renseigné"/>
    <s v="renseigné"/>
    <x v="19"/>
    <x v="1"/>
    <s v="NC"/>
    <s v="NC"/>
    <s v="NC"/>
    <s v="NC"/>
    <d v="2018-12-05T00:00:00"/>
    <s v="NC"/>
    <n v="0"/>
    <n v="0"/>
    <s v="m7"/>
    <s v="NC"/>
    <s v="NC"/>
    <s v="DSE43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30"/>
    <x v="1"/>
    <s v="201706"/>
    <s v="Juin"/>
    <n v="2017"/>
    <s v="Pelazza"/>
    <s v="Claude"/>
    <n v="81"/>
    <x v="0"/>
    <d v="1934-07-18T00:00:00"/>
    <d v="2017-06-07T00:00:00"/>
    <d v="2017-06-14T00:00:00"/>
    <x v="17"/>
    <x v="0"/>
    <x v="0"/>
    <x v="0"/>
    <n v="165"/>
    <n v="55"/>
    <n v="58"/>
    <n v="56"/>
    <x v="4"/>
    <s v="renseigné"/>
    <s v="entre 18,5 et 25"/>
    <n v="2"/>
    <s v="entre 1 et 5"/>
    <n v="-2"/>
    <n v="3"/>
    <n v="-5"/>
    <s v="gain"/>
    <s v="perte"/>
    <n v="3"/>
    <n v="-3"/>
    <s v="renseigné"/>
    <s v="renseigné"/>
    <s v="non renseigné"/>
    <x v="4"/>
    <x v="3"/>
    <s v="NC"/>
    <n v="0"/>
    <n v="0"/>
    <n v="0"/>
    <d v="2017-09-29T00:00:00"/>
    <d v="2017-06-29T00:00:00"/>
    <n v="0"/>
    <n v="0"/>
    <s v="NC"/>
    <s v="NC"/>
    <s v="NC"/>
    <s v="NC"/>
    <s v="OUI"/>
    <x v="0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0"/>
    <d v="2017-06-10T00:00:00"/>
    <s v="ENTERROCOCUS FEAC"/>
    <s v="NC"/>
    <m/>
    <m/>
    <m/>
    <m/>
    <m/>
    <m/>
    <s v="OUI"/>
    <m/>
  </r>
  <r>
    <n v="53"/>
    <x v="2"/>
    <s v="201612"/>
    <s v="Décembre"/>
    <n v="2016"/>
    <s v="Pelicot"/>
    <s v="Philippe"/>
    <n v="58"/>
    <x v="1"/>
    <d v="1958-05-15T00:00:00"/>
    <d v="2016-11-30T00:00:00"/>
    <d v="2016-12-05T00:00:00"/>
    <x v="12"/>
    <x v="0"/>
    <x v="1"/>
    <x v="1"/>
    <n v="178"/>
    <n v="86"/>
    <n v="76"/>
    <n v="75"/>
    <x v="0"/>
    <s v="renseigné"/>
    <s v="entre 18,5 et 25"/>
    <n v="2"/>
    <s v="entre 1 et 5"/>
    <n v="-1"/>
    <n v="-10"/>
    <n v="12"/>
    <s v="gain"/>
    <s v="gain"/>
    <n v="1"/>
    <n v="-1"/>
    <s v="renseigné"/>
    <s v="renseigné"/>
    <s v="renseigné"/>
    <x v="9"/>
    <x v="2"/>
    <s v="NC"/>
    <n v="0"/>
    <n v="0"/>
    <n v="0"/>
    <d v="2018-09-11T00:00:00"/>
    <s v="NC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d v="2016-06-01T00:00:00"/>
    <n v="0"/>
    <s v="NON"/>
    <s v="OUI"/>
    <x v="1"/>
    <x v="1"/>
    <s v="NC"/>
    <s v="NC"/>
    <s v="NC"/>
    <m/>
    <m/>
    <m/>
    <m/>
    <m/>
    <m/>
    <m/>
    <m/>
  </r>
  <r>
    <n v="56"/>
    <x v="2"/>
    <s v="201612"/>
    <s v="Décembre"/>
    <n v="2016"/>
    <s v="Peyraud"/>
    <s v="Marie catherine"/>
    <n v="71"/>
    <x v="0"/>
    <d v="1945-06-18T00:00:00"/>
    <d v="2016-11-28T00:00:00"/>
    <d v="2016-12-11T00:00:00"/>
    <x v="13"/>
    <x v="1"/>
    <x v="3"/>
    <x v="11"/>
    <s v="NC"/>
    <s v="NC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6-12-11T00:00:00"/>
    <d v="2016-12-01T00:00:00"/>
    <n v="0"/>
    <n v="0"/>
    <s v="m6"/>
    <s v="NC"/>
    <s v="NC"/>
    <s v="NC"/>
    <s v="OUI"/>
    <x v="1"/>
    <s v="NON"/>
    <s v="NC"/>
    <s v="NC"/>
    <s v="NON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x v="1"/>
    <x v="1"/>
    <s v="NC"/>
    <s v="NC"/>
    <s v="NC"/>
    <m/>
    <m/>
    <m/>
    <m/>
    <m/>
    <m/>
    <m/>
    <m/>
  </r>
  <r>
    <n v="148"/>
    <x v="0"/>
    <s v="201712"/>
    <s v="Décembre"/>
    <n v="2017"/>
    <s v="Pierne"/>
    <s v="jean louis"/>
    <n v="52"/>
    <x v="1"/>
    <d v="1965-10-28T00:00:00"/>
    <d v="2017-12-07T00:00:00"/>
    <d v="2017-12-11T00:00:00"/>
    <x v="34"/>
    <x v="1"/>
    <x v="3"/>
    <x v="19"/>
    <n v="172"/>
    <n v="80"/>
    <n v="80"/>
    <s v="NC"/>
    <x v="6"/>
    <s v="non renseigné"/>
    <s v="NC"/>
    <n v="1"/>
    <s v="entre 1 et 5"/>
    <s v="NC"/>
    <n v="0"/>
    <n v="0"/>
    <s v="NC"/>
    <s v="perte"/>
    <s v="NC"/>
    <s v="NC"/>
    <s v="non renseigné"/>
    <s v="renseigné"/>
    <s v="renseigné"/>
    <x v="24"/>
    <x v="0"/>
    <s v="NC"/>
    <s v="NC"/>
    <s v="NC"/>
    <s v="NC"/>
    <s v="NC"/>
    <d v="2018-08-08T00:00:00"/>
    <n v="0"/>
    <n v="0"/>
    <s v="NC"/>
    <s v="NC"/>
    <s v="NC"/>
    <s v="NC"/>
    <s v="NON"/>
    <x v="0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1"/>
    <s v="NC"/>
    <s v="NC"/>
    <s v="NC"/>
    <m/>
    <m/>
    <m/>
    <m/>
    <m/>
    <m/>
    <m/>
    <m/>
  </r>
  <r>
    <n v="17"/>
    <x v="1"/>
    <s v="201706"/>
    <s v="Juin"/>
    <n v="2017"/>
    <s v="Pimont"/>
    <s v="Maryvonne"/>
    <n v="65"/>
    <x v="0"/>
    <d v="1951-04-03T00:00:00"/>
    <d v="2017-06-01T00:00:00"/>
    <d v="2017-06-07T00:00:00"/>
    <x v="28"/>
    <x v="0"/>
    <x v="9"/>
    <x v="25"/>
    <n v="160"/>
    <s v="NC"/>
    <n v="39"/>
    <s v="NC"/>
    <x v="13"/>
    <s v="renseigné"/>
    <s v="&lt;18,5"/>
    <n v="1"/>
    <s v="entre 1 et 5"/>
    <s v="NC"/>
    <s v="NC"/>
    <s v="NC"/>
    <s v="NC"/>
    <s v="NC"/>
    <s v="NC"/>
    <s v="NC"/>
    <s v="non renseigné"/>
    <s v="non renseigné"/>
    <s v="non renseigné"/>
    <x v="4"/>
    <x v="1"/>
    <s v="NC"/>
    <n v="0"/>
    <n v="0"/>
    <n v="0"/>
    <d v="2017-06-12T00:00:00"/>
    <s v="NC"/>
    <n v="0"/>
    <n v="0"/>
    <s v="NC"/>
    <s v="NC"/>
    <s v="NC"/>
    <s v="NC"/>
    <s v="OUI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DEC"/>
    <s v="DEC"/>
    <x v="3"/>
    <x v="1"/>
    <s v="NC"/>
    <s v="NC"/>
    <s v="NC"/>
    <m/>
    <m/>
    <m/>
    <m/>
    <m/>
    <m/>
    <m/>
    <m/>
  </r>
  <r>
    <n v="75"/>
    <x v="2"/>
    <s v="201612"/>
    <s v="Décembre"/>
    <n v="2016"/>
    <s v="Pittia"/>
    <s v="Huguette"/>
    <n v="83"/>
    <x v="0"/>
    <d v="1933-08-10T00:00:00"/>
    <d v="2016-12-09T00:00:00"/>
    <d v="2016-12-23T00:00:00"/>
    <x v="19"/>
    <x v="0"/>
    <x v="0"/>
    <x v="0"/>
    <s v="NC"/>
    <s v="NC"/>
    <n v="53"/>
    <n v="50"/>
    <x v="5"/>
    <s v="renseigné"/>
    <s v="supérieur à 30"/>
    <n v="2"/>
    <s v="entre 1 et 5"/>
    <n v="-3"/>
    <s v="NC"/>
    <s v="NC"/>
    <s v="gain"/>
    <s v="NC"/>
    <n v="6"/>
    <n v="-6"/>
    <s v="renseigné"/>
    <s v="non renseigné"/>
    <s v="renseigné"/>
    <x v="18"/>
    <x v="1"/>
    <s v="NC"/>
    <n v="65"/>
    <n v="0"/>
    <n v="0"/>
    <d v="2017-01-28T00:00:00"/>
    <d v="2017-01-23T00:00:00"/>
    <n v="2"/>
    <n v="0"/>
    <s v="NC"/>
    <s v="NC"/>
    <s v="NC"/>
    <s v="DSE43"/>
    <s v="OUI"/>
    <x v="1"/>
    <s v="OUI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NON"/>
    <x v="1"/>
    <x v="0"/>
    <d v="2017-01-27T00:00:00"/>
    <s v="STAPH E"/>
    <s v="taille : 1,57 pds 53/ albu 25"/>
    <m/>
    <m/>
    <s v="OUI"/>
    <m/>
    <m/>
    <m/>
    <m/>
    <m/>
  </r>
  <r>
    <n v="110"/>
    <x v="3"/>
    <s v="201806"/>
    <s v="Juin"/>
    <n v="2018"/>
    <s v="Poucalow"/>
    <s v="Jean claude"/>
    <n v="66"/>
    <x v="1"/>
    <d v="1952-02-27T00:00:00"/>
    <d v="2018-05-31T00:00:00"/>
    <d v="2018-06-22T00:00:00"/>
    <x v="10"/>
    <x v="0"/>
    <x v="10"/>
    <x v="26"/>
    <n v="175"/>
    <n v="65.400000000000006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9"/>
    <x v="3"/>
    <s v="NC"/>
    <n v="0"/>
    <s v="NC"/>
    <s v="NC"/>
    <d v="2018-07-27T00:00:00"/>
    <s v="NC"/>
    <n v="0"/>
    <n v="0"/>
    <s v="NC"/>
    <s v="NON"/>
    <s v="NC"/>
    <s v="NC"/>
    <s v="OUI"/>
    <x v="0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SP"/>
    <s v="SP"/>
    <x v="2"/>
    <x v="1"/>
    <s v="NC"/>
    <s v="NC"/>
    <s v="NC"/>
    <m/>
    <m/>
    <m/>
    <m/>
    <m/>
    <m/>
    <m/>
    <m/>
  </r>
  <r>
    <n v="114"/>
    <x v="3"/>
    <s v="201806"/>
    <s v="Juin"/>
    <n v="2018"/>
    <s v="Poudevigne"/>
    <s v="Josette"/>
    <n v="81"/>
    <x v="0"/>
    <d v="1937-03-19T00:00:00"/>
    <d v="2018-06-05T00:00:00"/>
    <d v="2018-06-18T00:00:00"/>
    <x v="13"/>
    <x v="0"/>
    <x v="1"/>
    <x v="7"/>
    <n v="168"/>
    <n v="51"/>
    <n v="52"/>
    <n v="56"/>
    <x v="16"/>
    <s v="renseigné"/>
    <s v="&lt;18,5"/>
    <n v="2"/>
    <s v="entre 1 et 5"/>
    <n v="4"/>
    <n v="1"/>
    <n v="-2"/>
    <s v="perte"/>
    <s v="perte"/>
    <n v="-8"/>
    <n v="8"/>
    <s v="renseigné"/>
    <s v="renseigné"/>
    <s v="renseigné"/>
    <x v="15"/>
    <x v="1"/>
    <s v="NC"/>
    <n v="152"/>
    <n v="0.67"/>
    <n v="0.77"/>
    <d v="2017-08-09T00:00:00"/>
    <d v="2017-09-14T00:00:00"/>
    <n v="1"/>
    <n v="2"/>
    <s v="NC"/>
    <s v="OUI"/>
    <s v="NC"/>
    <s v="DSE43"/>
    <s v="OUI"/>
    <x v="0"/>
    <s v="OUI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SP"/>
    <s v="SP"/>
    <x v="2"/>
    <x v="1"/>
    <s v="NC"/>
    <s v="NC"/>
    <s v="NC"/>
    <m/>
    <m/>
    <m/>
    <m/>
    <m/>
    <m/>
    <m/>
    <m/>
  </r>
  <r>
    <n v="111"/>
    <x v="3"/>
    <s v="201806"/>
    <s v="Juin"/>
    <n v="2018"/>
    <s v="Prat"/>
    <s v="Philippe"/>
    <n v="64"/>
    <x v="0"/>
    <d v="1953-11-30T00:00:00"/>
    <d v="2018-05-24T00:00:00"/>
    <d v="2018-06-18T00:00:00"/>
    <x v="16"/>
    <x v="0"/>
    <x v="6"/>
    <x v="9"/>
    <n v="172"/>
    <n v="72"/>
    <n v="61"/>
    <n v="57"/>
    <x v="4"/>
    <s v="renseigné"/>
    <s v="entre 18,5 et 25"/>
    <n v="4"/>
    <s v="entre 1 et 5"/>
    <n v="-4"/>
    <n v="-11"/>
    <n v="15"/>
    <s v="gain"/>
    <s v="gain"/>
    <n v="7"/>
    <n v="-7"/>
    <s v="renseigné"/>
    <s v="renseigné"/>
    <s v="renseigné"/>
    <x v="0"/>
    <x v="0"/>
    <s v="NC"/>
    <n v="19"/>
    <n v="1.27"/>
    <n v="0.73"/>
    <d v="2018-07-20T00:00:00"/>
    <d v="2018-07-10T00:00:00"/>
    <n v="1"/>
    <n v="2"/>
    <s v="NC"/>
    <s v="OUI"/>
    <s v="OUI"/>
    <s v="NC"/>
    <s v="OUI"/>
    <x v="0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IV"/>
    <x v="1"/>
    <x v="1"/>
    <s v="NC"/>
    <s v="NC"/>
    <s v="NC"/>
    <m/>
    <m/>
    <m/>
    <m/>
    <m/>
    <m/>
    <m/>
    <m/>
  </r>
  <r>
    <n v="55"/>
    <x v="2"/>
    <s v="201612"/>
    <s v="Décembre"/>
    <n v="2016"/>
    <s v="Pulicani"/>
    <s v="Danielle"/>
    <n v="71"/>
    <x v="0"/>
    <d v="1945-02-20T00:00:00"/>
    <d v="2016-11-29T00:00:00"/>
    <d v="2016-12-09T00:00:00"/>
    <x v="8"/>
    <x v="1"/>
    <x v="3"/>
    <x v="11"/>
    <n v="172"/>
    <n v="55"/>
    <n v="50"/>
    <s v="NC"/>
    <x v="10"/>
    <s v="renseigné"/>
    <s v="&lt;18,5"/>
    <n v="3"/>
    <s v="entre 1 et 5"/>
    <s v="NC"/>
    <n v="-5"/>
    <n v="9"/>
    <s v="NC"/>
    <s v="gain"/>
    <s v="NC"/>
    <s v="NC"/>
    <s v="non renseigné"/>
    <s v="renseigné"/>
    <s v="non renseigné"/>
    <x v="4"/>
    <x v="1"/>
    <s v="NC"/>
    <n v="0"/>
    <s v="NON"/>
    <n v="0"/>
    <d v="2018-07-12T00:00:00"/>
    <s v="NC"/>
    <n v="0"/>
    <n v="3"/>
    <s v="m1"/>
    <s v="NC"/>
    <s v="NC"/>
    <s v="NC"/>
    <s v="NON"/>
    <x v="0"/>
    <s v="NON"/>
    <s v="NC"/>
    <s v="NC"/>
    <s v="OUI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x v="0"/>
    <x v="1"/>
    <s v="NC"/>
    <s v="NC"/>
    <s v="NC"/>
    <m/>
    <m/>
    <m/>
    <m/>
    <m/>
    <m/>
    <m/>
    <m/>
  </r>
  <r>
    <n v="112"/>
    <x v="3"/>
    <s v="201806"/>
    <s v="Juin"/>
    <n v="2018"/>
    <s v="Quartier"/>
    <s v="Jean"/>
    <n v="68"/>
    <x v="1"/>
    <d v="1950-08-29T00:00:00"/>
    <d v="2018-06-04T00:00:00"/>
    <d v="2018-06-08T00:00:00"/>
    <x v="34"/>
    <x v="1"/>
    <x v="3"/>
    <x v="12"/>
    <n v="175"/>
    <n v="75"/>
    <n v="72"/>
    <s v="NC"/>
    <x v="0"/>
    <s v="renseigné"/>
    <s v="entre 18,5 et 25"/>
    <n v="1"/>
    <s v="entre 1 et 5"/>
    <s v="NC"/>
    <n v="-3"/>
    <n v="4"/>
    <s v="NC"/>
    <s v="gain"/>
    <s v="NC"/>
    <s v="NC"/>
    <s v="non renseigné"/>
    <s v="renseigné"/>
    <s v="non renseigné"/>
    <x v="4"/>
    <x v="3"/>
    <s v="NC"/>
    <s v="NC"/>
    <s v="NON"/>
    <s v="NC"/>
    <s v="NC"/>
    <s v="NC"/>
    <n v="0"/>
    <n v="0"/>
    <s v="m6"/>
    <s v="NC"/>
    <s v="NC"/>
    <s v="NON"/>
    <s v="NC"/>
    <x v="1"/>
    <s v="NON"/>
    <s v="NC"/>
    <s v="NON"/>
    <s v="NON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x v="1"/>
    <x v="0"/>
    <d v="2018-06-06T00:00:00"/>
    <s v="STAPH E"/>
    <s v="NC"/>
    <m/>
    <m/>
    <s v="OUI"/>
    <m/>
    <m/>
    <m/>
    <m/>
    <m/>
  </r>
  <r>
    <n v="73"/>
    <x v="2"/>
    <s v="201612"/>
    <s v="Décembre"/>
    <n v="2016"/>
    <s v="Ramorino"/>
    <s v="Jean"/>
    <n v="70"/>
    <x v="1"/>
    <d v="1946-11-08T00:00:00"/>
    <d v="2016-12-08T00:00:00"/>
    <d v="2016-12-15T00:00:00"/>
    <x v="17"/>
    <x v="0"/>
    <x v="6"/>
    <x v="9"/>
    <n v="173"/>
    <n v="68"/>
    <n v="64"/>
    <s v="NC"/>
    <x v="4"/>
    <s v="renseigné"/>
    <s v="entre 18,5 et 25"/>
    <n v="1"/>
    <s v="entre 1 et 5"/>
    <s v="NC"/>
    <n v="-4"/>
    <n v="6"/>
    <s v="NC"/>
    <s v="gain"/>
    <s v="NC"/>
    <s v="NC"/>
    <s v="non renseigné"/>
    <s v="renseigné"/>
    <s v="non renseigné"/>
    <x v="4"/>
    <x v="2"/>
    <s v="NC"/>
    <n v="87"/>
    <n v="0"/>
    <n v="0"/>
    <s v="NC"/>
    <d v="2016-12-14T00:00:00"/>
    <n v="0"/>
    <n v="0"/>
    <s v="m6"/>
    <s v="NC"/>
    <s v="NC"/>
    <s v="NC"/>
    <s v="NON"/>
    <x v="1"/>
    <s v="NON"/>
    <s v="NC"/>
    <s v="OUI"/>
    <s v="NON"/>
    <s v="Parenteral"/>
    <s v="N7"/>
    <s v="NC"/>
    <s v="NC"/>
    <s v="NC"/>
    <s v="NC"/>
    <s v="NC"/>
    <s v="NC"/>
    <s v="NON"/>
    <s v="NC"/>
    <s v="NC"/>
    <d v="2016-06-18T00:00:00"/>
    <n v="0"/>
    <s v="NON"/>
    <s v="OUI"/>
    <x v="1"/>
    <x v="0"/>
    <d v="2016-12-13T00:00:00"/>
    <s v="STAPH E"/>
    <s v="OLIMEL SANS VIT"/>
    <m/>
    <m/>
    <s v="OUI"/>
    <m/>
    <m/>
    <m/>
    <m/>
    <m/>
  </r>
  <r>
    <n v="35"/>
    <x v="1"/>
    <s v="201706"/>
    <s v="Juin"/>
    <n v="2017"/>
    <s v="Randriaaaaaaaa"/>
    <s v="Germain"/>
    <n v="79"/>
    <x v="1"/>
    <d v="1937-04-10T00:00:00"/>
    <d v="2017-06-09T00:00:00"/>
    <d v="2017-06-12T00:00:00"/>
    <x v="14"/>
    <x v="1"/>
    <x v="3"/>
    <x v="19"/>
    <s v="NC"/>
    <s v="NC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d v="2018-06-12T00:00:00"/>
    <s v="NC"/>
    <n v="0"/>
    <n v="0"/>
    <s v="NC"/>
    <s v="NC"/>
    <s v="NC"/>
    <s v="NC"/>
    <s v="NON"/>
    <x v="1"/>
    <s v="NC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NON"/>
    <x v="2"/>
    <x v="1"/>
    <s v="NC"/>
    <s v="NC"/>
    <s v="NC"/>
    <m/>
    <m/>
    <m/>
    <m/>
    <m/>
    <m/>
    <m/>
    <m/>
  </r>
  <r>
    <n v="120"/>
    <x v="3"/>
    <s v="201806"/>
    <s v="Juin"/>
    <n v="2018"/>
    <s v="Renaud"/>
    <s v="Marie agnes"/>
    <n v="63"/>
    <x v="0"/>
    <d v="1954-08-11T00:00:00"/>
    <d v="2018-06-08T00:00:00"/>
    <d v="2018-06-14T00:00:00"/>
    <x v="28"/>
    <x v="0"/>
    <x v="0"/>
    <x v="0"/>
    <n v="159"/>
    <s v="NC"/>
    <n v="54"/>
    <s v="NC"/>
    <x v="4"/>
    <s v="renseigné"/>
    <s v="entre 18,5 et 25"/>
    <n v="1"/>
    <s v="entre 1 et 5"/>
    <s v="NC"/>
    <s v="NC"/>
    <s v="NC"/>
    <s v="NC"/>
    <s v="NC"/>
    <s v="NC"/>
    <s v="NC"/>
    <s v="non renseigné"/>
    <s v="non renseigné"/>
    <s v="renseigné"/>
    <x v="18"/>
    <x v="2"/>
    <s v="NC"/>
    <n v="7"/>
    <s v="NC"/>
    <s v="NC"/>
    <d v="2018-09-14T00:00:00"/>
    <d v="2018-09-14T00:00:00"/>
    <n v="1"/>
    <n v="2"/>
    <s v="NC"/>
    <s v="NC"/>
    <s v="NC"/>
    <s v="DME44.1"/>
    <s v="NON"/>
    <x v="0"/>
    <s v="OUI"/>
    <s v="OUI"/>
    <s v="NC"/>
    <s v="OUI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57"/>
    <x v="2"/>
    <s v="201612"/>
    <s v="Décembre"/>
    <n v="2016"/>
    <s v="Reyes durand"/>
    <s v="Noemi"/>
    <n v="75"/>
    <x v="0"/>
    <d v="1941-04-13T00:00:00"/>
    <d v="2016-11-27T00:00:00"/>
    <d v="2016-12-31T00:00:00"/>
    <x v="3"/>
    <x v="0"/>
    <x v="1"/>
    <x v="7"/>
    <n v="151"/>
    <n v="43"/>
    <n v="42"/>
    <n v="44"/>
    <x v="16"/>
    <s v="renseigné"/>
    <s v="&lt;18,5"/>
    <n v="4"/>
    <s v="entre 1 et 5"/>
    <n v="2"/>
    <n v="-1"/>
    <n v="2"/>
    <s v="perte"/>
    <s v="gain"/>
    <n v="-5"/>
    <n v="5"/>
    <s v="renseigné"/>
    <s v="renseigné"/>
    <s v="non renseigné"/>
    <x v="4"/>
    <x v="2"/>
    <s v="NC"/>
    <n v="0"/>
    <s v="NON"/>
    <n v="0"/>
    <s v="NC"/>
    <d v="2016-12-17T00:00:00"/>
    <n v="0"/>
    <n v="0"/>
    <s v="m1"/>
    <s v="NC"/>
    <s v="NC"/>
    <s v="NC"/>
    <s v="OUI"/>
    <x v="1"/>
    <s v="NON"/>
    <s v="NC"/>
    <s v="NC"/>
    <s v="NON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x v="1"/>
    <x v="0"/>
    <d v="2016-12-06T00:00:00"/>
    <s v="staph epi"/>
    <s v="PARENTERALE"/>
    <m/>
    <m/>
    <s v="OUI"/>
    <m/>
    <m/>
    <m/>
    <m/>
    <m/>
  </r>
  <r>
    <n v="149"/>
    <x v="0"/>
    <s v="201712"/>
    <s v="Décembre"/>
    <n v="2017"/>
    <s v="Riviere"/>
    <s v="lucette"/>
    <n v="74"/>
    <x v="0"/>
    <d v="1943-01-24T00:00:00"/>
    <d v="2017-12-07T00:00:00"/>
    <d v="2017-12-09T00:00:00"/>
    <x v="4"/>
    <x v="0"/>
    <x v="0"/>
    <x v="0"/>
    <n v="160"/>
    <n v="84"/>
    <n v="76"/>
    <s v="NC"/>
    <x v="9"/>
    <s v="renseigné"/>
    <s v="supérieur à 30"/>
    <n v="1"/>
    <s v="entre 1 et 5"/>
    <s v="NC"/>
    <n v="-8"/>
    <n v="10"/>
    <s v="NC"/>
    <s v="gain"/>
    <s v="NC"/>
    <s v="NC"/>
    <s v="non renseigné"/>
    <s v="renseigné"/>
    <s v="non renseigné"/>
    <x v="4"/>
    <x v="3"/>
    <s v="NC"/>
    <s v="NC"/>
    <s v="NC"/>
    <s v="NC"/>
    <d v="2018-10-04T00:00:00"/>
    <d v="2018-10-04T00:00:00"/>
    <n v="0"/>
    <n v="0"/>
    <s v="m3"/>
    <s v="NC"/>
    <s v="NC"/>
    <s v="NC"/>
    <s v="NON"/>
    <x v="0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39"/>
    <x v="0"/>
    <s v="201712"/>
    <s v="Décembre"/>
    <n v="2017"/>
    <s v="Rocard"/>
    <s v="Maryse"/>
    <n v="72"/>
    <x v="0"/>
    <d v="1945-08-05T00:00:00"/>
    <d v="2017-11-15T00:00:00"/>
    <d v="2017-12-13T00:00:00"/>
    <x v="38"/>
    <x v="0"/>
    <x v="0"/>
    <x v="0"/>
    <n v="167"/>
    <n v="63"/>
    <n v="58"/>
    <n v="55"/>
    <x v="4"/>
    <s v="renseigné"/>
    <s v="entre 18,5 et 25"/>
    <n v="3"/>
    <s v="entre 1 et 5"/>
    <n v="-3"/>
    <n v="-5"/>
    <n v="8"/>
    <s v="gain"/>
    <s v="gain"/>
    <n v="5"/>
    <n v="-5"/>
    <s v="renseigné"/>
    <s v="renseigné"/>
    <s v="renseigné"/>
    <x v="21"/>
    <x v="2"/>
    <s v="NC"/>
    <n v="81"/>
    <s v="NC"/>
    <s v="NC"/>
    <d v="2018-02-19T00:00:00"/>
    <s v="NC"/>
    <n v="2"/>
    <n v="0"/>
    <s v="m3"/>
    <s v="NON"/>
    <s v="NC"/>
    <s v="DME44.1"/>
    <s v="OUI"/>
    <x v="0"/>
    <s v="OUI"/>
    <s v="OUI"/>
    <s v="OUI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50"/>
    <x v="2"/>
    <s v="201612"/>
    <s v="Décembre"/>
    <n v="2016"/>
    <s v="roger"/>
    <s v="andré"/>
    <n v="77"/>
    <x v="1"/>
    <d v="1939-03-20T00:00:00"/>
    <d v="2016-11-29T00:00:00"/>
    <d v="2016-12-12T00:00:00"/>
    <x v="13"/>
    <x v="0"/>
    <x v="1"/>
    <x v="1"/>
    <n v="157"/>
    <n v="47"/>
    <n v="49"/>
    <n v="50"/>
    <x v="7"/>
    <s v="renseigné"/>
    <s v="entre 18,5 et 25"/>
    <n v="3"/>
    <s v="entre 1 et 5"/>
    <n v="1"/>
    <n v="2"/>
    <n v="-4"/>
    <s v="perte"/>
    <s v="perte"/>
    <n v="-2"/>
    <n v="2"/>
    <s v="renseigné"/>
    <s v="renseigné"/>
    <s v="non renseigné"/>
    <x v="4"/>
    <x v="3"/>
    <s v="NC"/>
    <s v="NC"/>
    <s v="NC"/>
    <s v="NC"/>
    <s v="NC"/>
    <s v="NC"/>
    <n v="0"/>
    <n v="0"/>
    <s v="NC"/>
    <s v="NON"/>
    <s v="NC"/>
    <s v="NC"/>
    <s v="OUI"/>
    <x v="1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x v="1"/>
    <x v="0"/>
    <d v="2016-12-16T00:00:00"/>
    <s v="staph epi"/>
    <s v="PAS DE NUTRITION"/>
    <m/>
    <m/>
    <s v="OUI"/>
    <m/>
    <m/>
    <m/>
    <m/>
    <m/>
  </r>
  <r>
    <n v="140"/>
    <x v="0"/>
    <s v="201712"/>
    <s v="Décembre"/>
    <n v="2017"/>
    <s v="Roman"/>
    <s v="danielle"/>
    <n v="67"/>
    <x v="0"/>
    <d v="1950-01-15T00:00:00"/>
    <d v="2017-11-22T00:00:00"/>
    <d v="2017-12-11T00:00:00"/>
    <x v="30"/>
    <x v="0"/>
    <x v="6"/>
    <x v="9"/>
    <n v="153"/>
    <n v="56"/>
    <n v="53"/>
    <n v="55"/>
    <x v="12"/>
    <s v="non renseigné"/>
    <s v="NC"/>
    <n v="2"/>
    <s v="entre 1 et 5"/>
    <n v="2"/>
    <n v="-3"/>
    <n v="5"/>
    <s v="perte"/>
    <s v="gain"/>
    <n v="-4"/>
    <n v="4"/>
    <s v="renseigné"/>
    <s v="renseigné"/>
    <s v="renseigné"/>
    <x v="25"/>
    <x v="2"/>
    <s v="NC"/>
    <n v="105"/>
    <s v="NC"/>
    <s v="NC"/>
    <s v="NC"/>
    <s v="NC"/>
    <n v="3"/>
    <n v="0"/>
    <s v="m1"/>
    <s v="NON"/>
    <s v="NC"/>
    <s v="NC"/>
    <s v="NC"/>
    <x v="1"/>
    <s v="OUI"/>
    <s v="OUI"/>
    <s v="OUI"/>
    <s v="NON"/>
    <s v="Parenteral"/>
    <s v="N7"/>
    <s v="OUI"/>
    <s v="NC"/>
    <s v="NC"/>
    <s v="NON"/>
    <s v="NON"/>
    <s v="NC"/>
    <s v="NON"/>
    <s v="NC"/>
    <s v="on"/>
    <s v="NC"/>
    <s v="NC"/>
    <s v="NON"/>
    <s v="OUI"/>
    <x v="1"/>
    <x v="0"/>
    <d v="2017-11-22T00:00:00"/>
    <s v="staph epi"/>
    <s v="NP CAR PRB GPE/ RADIO CHIMIO"/>
    <m/>
    <m/>
    <s v="OUI"/>
    <m/>
    <m/>
    <m/>
    <m/>
    <m/>
  </r>
  <r>
    <n v="141"/>
    <x v="0"/>
    <s v="201712"/>
    <s v="Décembre"/>
    <n v="2017"/>
    <s v="Rouge "/>
    <s v="christiane"/>
    <n v="61"/>
    <x v="0"/>
    <d v="1956-05-10T00:00:00"/>
    <d v="2017-11-30T00:00:00"/>
    <d v="2017-12-08T00:00:00"/>
    <x v="26"/>
    <x v="0"/>
    <x v="0"/>
    <x v="10"/>
    <n v="158"/>
    <n v="88"/>
    <n v="83"/>
    <n v="69"/>
    <x v="21"/>
    <s v="renseigné"/>
    <s v="supérieur à 30"/>
    <n v="3"/>
    <s v="entre 1 et 5"/>
    <n v="-14"/>
    <n v="-5"/>
    <n v="6"/>
    <s v="gain"/>
    <s v="gain"/>
    <n v="17"/>
    <n v="-17"/>
    <s v="renseigné"/>
    <s v="renseigné"/>
    <s v="renseigné"/>
    <x v="1"/>
    <x v="2"/>
    <s v="NC"/>
    <s v="NC"/>
    <s v="OUI"/>
    <n v="0.56000000000000005"/>
    <d v="2018-09-27T00:00:00"/>
    <s v="NC"/>
    <n v="2"/>
    <n v="2"/>
    <s v="m1"/>
    <s v="OUI"/>
    <s v="OUI"/>
    <s v="DME44.1"/>
    <s v="NON"/>
    <x v="0"/>
    <s v="OUI"/>
    <s v="OUI"/>
    <s v="NON"/>
    <s v="OUI"/>
    <s v="SNA"/>
    <s v="NC"/>
    <s v="NC"/>
    <s v="NC"/>
    <s v="OUI"/>
    <s v="OUI"/>
    <s v="OUI"/>
    <s v="OUI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51"/>
    <x v="1"/>
    <s v="201706"/>
    <s v="Juin"/>
    <n v="2017"/>
    <s v="sanchez"/>
    <s v="marie"/>
    <n v="74"/>
    <x v="0"/>
    <d v="1943-05-21T00:00:00"/>
    <d v="2017-05-04T00:00:00"/>
    <d v="2017-06-28T00:00:00"/>
    <x v="39"/>
    <x v="0"/>
    <x v="0"/>
    <x v="0"/>
    <n v="160"/>
    <s v="NC"/>
    <n v="49"/>
    <n v="47"/>
    <x v="11"/>
    <s v="renseigné"/>
    <s v="entre 18,5 et 25"/>
    <n v="8"/>
    <s v="entre 5 et 10"/>
    <n v="-2"/>
    <s v="NC"/>
    <s v="NC"/>
    <s v="gain"/>
    <s v="NC"/>
    <n v="4"/>
    <n v="-4"/>
    <s v="renseigné"/>
    <s v="non renseigné"/>
    <s v="renseigné"/>
    <x v="6"/>
    <x v="1"/>
    <s v="NC"/>
    <s v="NC"/>
    <s v="NC"/>
    <s v="NC"/>
    <d v="2018-10-10T00:00:00"/>
    <d v="2017-06-14T00:00:00"/>
    <n v="2"/>
    <n v="2"/>
    <s v="NC"/>
    <s v="NON"/>
    <s v="NC"/>
    <s v="DSE43"/>
    <s v="NON"/>
    <x v="0"/>
    <s v="OUI"/>
    <s v="NC"/>
    <s v="NON"/>
    <s v="OUI"/>
    <s v="Parenteral"/>
    <s v="N7"/>
    <s v="NC"/>
    <s v="NON"/>
    <s v="NON"/>
    <s v="NC"/>
    <s v="NC"/>
    <s v="NC"/>
    <s v="NON"/>
    <s v="NC"/>
    <s v="on"/>
    <s v="NC"/>
    <s v="NC"/>
    <s v="NON"/>
    <s v="OUI"/>
    <x v="1"/>
    <x v="0"/>
    <d v="2017-06-09T00:00:00"/>
    <s v="STAPH E"/>
    <s v="OLIMEL"/>
    <m/>
    <m/>
    <s v="OUI"/>
    <m/>
    <m/>
    <m/>
    <m/>
    <m/>
  </r>
  <r>
    <n v="19"/>
    <x v="1"/>
    <s v="201706"/>
    <s v="Juin"/>
    <n v="2017"/>
    <s v="Sanna"/>
    <s v="Philippe"/>
    <n v="61"/>
    <x v="1"/>
    <d v="1954-09-19T00:00:00"/>
    <d v="2017-05-31T00:00:00"/>
    <d v="2017-06-22T00:00:00"/>
    <x v="10"/>
    <x v="0"/>
    <x v="6"/>
    <x v="9"/>
    <n v="180"/>
    <n v="70"/>
    <n v="70"/>
    <n v="72"/>
    <x v="8"/>
    <s v="renseigné"/>
    <s v="entre 18,5 et 25"/>
    <n v="5"/>
    <s v="entre 5 et 10"/>
    <n v="2"/>
    <n v="0"/>
    <n v="0"/>
    <s v="perte"/>
    <s v="perte"/>
    <n v="-3"/>
    <n v="3"/>
    <s v="renseigné"/>
    <s v="renseigné"/>
    <s v="non renseigné"/>
    <x v="4"/>
    <x v="3"/>
    <s v="NC"/>
    <n v="21"/>
    <n v="0"/>
    <s v="0.75"/>
    <d v="2017-08-13T00:00:00"/>
    <d v="2017-07-10T00:00:00"/>
    <n v="0"/>
    <n v="0"/>
    <s v="NC"/>
    <s v="NC"/>
    <s v="NC"/>
    <s v="NC"/>
    <s v="NON"/>
    <x v="1"/>
    <s v="NON"/>
    <s v="NC"/>
    <s v="NC"/>
    <s v="NON"/>
    <s v="enterale"/>
    <s v="GPE"/>
    <s v="NC"/>
    <s v="NON"/>
    <s v="NC"/>
    <s v="NC"/>
    <s v="NC"/>
    <s v="NC"/>
    <s v="NON"/>
    <s v="NC"/>
    <s v="NC"/>
    <s v="NC"/>
    <s v="NC"/>
    <s v="NON"/>
    <s v="OUI"/>
    <x v="1"/>
    <x v="0"/>
    <d v="2017-06-10T00:00:00"/>
    <s v="STAPH E"/>
    <s v="PAS DE NUTRITION"/>
    <m/>
    <m/>
    <s v="OUI"/>
    <m/>
    <m/>
    <m/>
    <m/>
    <m/>
  </r>
  <r>
    <n v="58"/>
    <x v="2"/>
    <s v="201612"/>
    <s v="Décembre"/>
    <n v="2016"/>
    <s v="Santiago"/>
    <s v="Louise"/>
    <n v="77"/>
    <x v="0"/>
    <d v="1932-02-12T00:00:00"/>
    <d v="2016-11-25T00:00:00"/>
    <d v="2016-12-08T00:00:00"/>
    <x v="13"/>
    <x v="1"/>
    <x v="3"/>
    <x v="12"/>
    <n v="160"/>
    <n v="59"/>
    <n v="52"/>
    <s v="NC"/>
    <x v="7"/>
    <s v="renseigné"/>
    <s v="entre 18,5 et 25"/>
    <n v="1"/>
    <s v="entre 1 et 5"/>
    <s v="NC"/>
    <n v="-7"/>
    <n v="12"/>
    <s v="NC"/>
    <s v="gain"/>
    <s v="NC"/>
    <s v="NC"/>
    <s v="non renseigné"/>
    <s v="renseigné"/>
    <s v="renseigné"/>
    <x v="6"/>
    <x v="1"/>
    <s v="NC"/>
    <n v="284"/>
    <s v="NON"/>
    <n v="0"/>
    <d v="2018-09-12T00:00:00"/>
    <s v="NC"/>
    <n v="0"/>
    <n v="0"/>
    <s v="m3"/>
    <s v="NC"/>
    <s v="NC"/>
    <s v="NC"/>
    <s v="NON"/>
    <x v="1"/>
    <s v="NON"/>
    <s v="NC"/>
    <s v="NC"/>
    <s v="NON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x v="1"/>
    <x v="0"/>
    <d v="2016-12-01T00:00:00"/>
    <s v="STAPH AUREUS"/>
    <s v="OLIMEL AV VIT"/>
    <m/>
    <m/>
    <m/>
    <m/>
    <s v="OUI"/>
    <m/>
    <m/>
    <m/>
  </r>
  <r>
    <n v="60"/>
    <x v="2"/>
    <s v="201612"/>
    <s v="Décembre"/>
    <n v="2016"/>
    <s v="Savenkoff"/>
    <s v="Concetta"/>
    <n v="85"/>
    <x v="0"/>
    <d v="1931-11-06T00:00:00"/>
    <d v="2016-12-01T00:00:00"/>
    <d v="2016-12-12T00:00:00"/>
    <x v="29"/>
    <x v="0"/>
    <x v="0"/>
    <x v="10"/>
    <s v="NC"/>
    <s v="NC"/>
    <n v="56"/>
    <n v="55"/>
    <x v="5"/>
    <s v="renseigné"/>
    <s v="supérieur à 30"/>
    <n v="2"/>
    <s v="entre 1 et 5"/>
    <n v="-1"/>
    <s v="NC"/>
    <s v="NC"/>
    <s v="gain"/>
    <s v="NC"/>
    <n v="2"/>
    <n v="-2"/>
    <s v="renseigné"/>
    <s v="non renseigné"/>
    <s v="renseigné"/>
    <x v="6"/>
    <x v="1"/>
    <s v="NC"/>
    <n v="0"/>
    <s v="NON"/>
    <n v="0"/>
    <d v="2017-03-02T00:00:00"/>
    <d v="2016-05-12T00:00:00"/>
    <n v="0"/>
    <n v="2"/>
    <s v="NC"/>
    <s v="NC"/>
    <s v="NC"/>
    <s v="NC"/>
    <s v="OUI"/>
    <x v="1"/>
    <s v="NON"/>
    <s v="NC"/>
    <s v="NC"/>
    <s v="OUI"/>
    <s v="SNA"/>
    <s v="NC"/>
    <s v="NC"/>
    <s v="NC"/>
    <s v="NON"/>
    <s v="NON"/>
    <s v="NON"/>
    <s v="NON"/>
    <s v="NON"/>
    <s v="NC"/>
    <s v="NC"/>
    <s v="NC"/>
    <n v="0"/>
    <s v="NON"/>
    <s v="OUI"/>
    <x v="1"/>
    <x v="1"/>
    <s v="NC"/>
    <s v="NC"/>
    <s v="NC"/>
    <m/>
    <m/>
    <m/>
    <m/>
    <m/>
    <m/>
    <m/>
    <m/>
  </r>
  <r>
    <n v="33"/>
    <x v="1"/>
    <s v="201706"/>
    <s v="Juin"/>
    <n v="2017"/>
    <s v="Scarangella"/>
    <s v="Marie"/>
    <n v="47"/>
    <x v="0"/>
    <d v="1968-06-21T00:00:00"/>
    <d v="2018-06-08T00:00:00"/>
    <d v="2018-06-12T00:00:00"/>
    <x v="34"/>
    <x v="0"/>
    <x v="10"/>
    <x v="26"/>
    <n v="165"/>
    <s v="NC"/>
    <n v="65"/>
    <s v="NC"/>
    <x v="0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0"/>
    <s v="NC"/>
    <n v="0"/>
    <n v="0"/>
    <n v="0"/>
    <d v="2017-08-07T00:00:00"/>
    <d v="2017-08-07T00:00:00"/>
    <n v="0"/>
    <n v="0"/>
    <s v="NC"/>
    <s v="NC"/>
    <s v="NC"/>
    <s v="NC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MELANOME"/>
    <m/>
    <m/>
    <m/>
    <m/>
    <m/>
    <m/>
    <m/>
    <m/>
  </r>
  <r>
    <n v="61"/>
    <x v="2"/>
    <s v="201612"/>
    <s v="Décembre"/>
    <n v="2016"/>
    <s v="Schiano "/>
    <s v="Michel"/>
    <n v="83"/>
    <x v="1"/>
    <d v="1933-09-23T00:00:00"/>
    <d v="2016-12-02T00:00:00"/>
    <d v="2016-12-09T00:00:00"/>
    <x v="17"/>
    <x v="0"/>
    <x v="6"/>
    <x v="9"/>
    <n v="169"/>
    <s v="NC"/>
    <n v="63"/>
    <s v="NC"/>
    <x v="8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x v="25"/>
    <x v="1"/>
    <s v="NC"/>
    <n v="0"/>
    <s v="NON"/>
    <n v="0"/>
    <d v="2017-01-31T00:00:00"/>
    <d v="2016-12-14T00:00:00"/>
    <n v="0"/>
    <n v="0"/>
    <s v="NC"/>
    <s v="NC"/>
    <s v="NC"/>
    <s v="NC"/>
    <s v="OUI"/>
    <x v="0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NON"/>
    <s v="OUI"/>
    <x v="1"/>
    <x v="1"/>
    <s v="NC"/>
    <s v="NC"/>
    <s v="NC"/>
    <m/>
    <m/>
    <m/>
    <m/>
    <m/>
    <m/>
    <m/>
    <m/>
  </r>
  <r>
    <n v="62"/>
    <x v="2"/>
    <s v="201612"/>
    <s v="Décembre"/>
    <n v="2016"/>
    <s v="Seigneur"/>
    <s v="Monique"/>
    <n v="83"/>
    <x v="0"/>
    <d v="1933-02-09T00:00:00"/>
    <d v="2016-11-04T00:00:00"/>
    <d v="2016-12-14T00:00:00"/>
    <x v="40"/>
    <x v="0"/>
    <x v="1"/>
    <x v="1"/>
    <n v="165"/>
    <s v="NC"/>
    <n v="62"/>
    <n v="66"/>
    <x v="12"/>
    <s v="renseigné"/>
    <s v="entre 18,5 et 25"/>
    <n v="2"/>
    <s v="entre 1 et 5"/>
    <n v="4"/>
    <s v="NC"/>
    <s v="NC"/>
    <s v="perte"/>
    <s v="NC"/>
    <n v="-6"/>
    <n v="6"/>
    <s v="renseigné"/>
    <s v="non renseigné"/>
    <s v="non renseigné"/>
    <x v="4"/>
    <x v="0"/>
    <s v="NC"/>
    <n v="108"/>
    <s v="NON"/>
    <n v="0"/>
    <d v="2016-12-14T00:00:00"/>
    <d v="2016-12-01T00:00:00"/>
    <n v="0"/>
    <n v="0"/>
    <s v="NC"/>
    <s v="NC"/>
    <s v="NC"/>
    <s v="NC"/>
    <s v="OUI"/>
    <x v="0"/>
    <s v="OUI"/>
    <s v="NC"/>
    <s v="NC"/>
    <s v="NON"/>
    <s v="Parenteral"/>
    <s v="N7"/>
    <s v="NC"/>
    <s v="NC"/>
    <s v="NON"/>
    <s v="NON"/>
    <s v="NON"/>
    <s v="NON"/>
    <s v="NON"/>
    <s v="NC"/>
    <s v="NC"/>
    <s v="NC"/>
    <n v="0"/>
    <s v="NON"/>
    <s v="OUI"/>
    <x v="1"/>
    <x v="0"/>
    <d v="2016-11-17T00:00:00"/>
    <s v="PYO"/>
    <s v="OLIMEL SANS VIT"/>
    <s v="OUI"/>
    <m/>
    <m/>
    <m/>
    <m/>
    <m/>
    <m/>
    <m/>
  </r>
  <r>
    <n v="20"/>
    <x v="1"/>
    <s v="201706"/>
    <s v="Juin"/>
    <n v="2017"/>
    <s v="Seitier"/>
    <s v="Monique"/>
    <n v="81"/>
    <x v="0"/>
    <d v="1935-02-07T00:00:00"/>
    <d v="2017-05-29T00:00:00"/>
    <d v="2017-06-07T00:00:00"/>
    <x v="31"/>
    <x v="0"/>
    <x v="0"/>
    <x v="0"/>
    <n v="170"/>
    <s v="NC"/>
    <s v="NC"/>
    <s v="NC"/>
    <x v="5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x v="15"/>
    <x v="1"/>
    <s v="NC"/>
    <n v="0"/>
    <n v="0"/>
    <n v="0"/>
    <d v="2017-08-03T00:00:00"/>
    <d v="2017-05-15T00:00:00"/>
    <n v="0"/>
    <n v="3"/>
    <s v="NC"/>
    <s v="NC"/>
    <s v="NC"/>
    <s v="NC"/>
    <s v="OUI"/>
    <x v="1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x v="0"/>
    <x v="1"/>
    <s v="NC"/>
    <s v="NC"/>
    <s v="NC"/>
    <m/>
    <m/>
    <m/>
    <m/>
    <m/>
    <m/>
    <m/>
    <m/>
  </r>
  <r>
    <n v="63"/>
    <x v="2"/>
    <s v="201612"/>
    <s v="Décembre"/>
    <n v="2016"/>
    <s v="Sieli"/>
    <s v="Patrick"/>
    <n v="63"/>
    <x v="1"/>
    <d v="1952-11-10T00:00:00"/>
    <d v="2016-12-03T00:00:00"/>
    <d v="2016-12-12T00:00:00"/>
    <x v="31"/>
    <x v="0"/>
    <x v="6"/>
    <x v="9"/>
    <n v="170"/>
    <n v="63"/>
    <n v="63"/>
    <s v="NC"/>
    <x v="8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x v="4"/>
    <x v="3"/>
    <s v="NC"/>
    <n v="260"/>
    <s v="NON"/>
    <n v="0"/>
    <d v="2017-11-08T00:00:00"/>
    <d v="2017-11-02T00:00:00"/>
    <n v="0"/>
    <n v="0"/>
    <s v="NC"/>
    <s v="NC"/>
    <s v="NC"/>
    <s v="NC"/>
    <s v="OUI"/>
    <x v="1"/>
    <s v="NON"/>
    <s v="NON"/>
    <s v="NC"/>
    <s v="NON"/>
    <s v="enterale"/>
    <s v="GPE"/>
    <s v="NC"/>
    <s v="NC"/>
    <s v="NON"/>
    <s v="NON"/>
    <s v="NON"/>
    <s v="NON"/>
    <s v="NON"/>
    <s v="NC"/>
    <s v="NC"/>
    <d v="2016-11-01T00:00:00"/>
    <n v="0"/>
    <s v="NON"/>
    <s v="OUI"/>
    <x v="1"/>
    <x v="0"/>
    <d v="2016-11-30T00:00:00"/>
    <s v="PYO"/>
    <s v="GPE"/>
    <s v="OUI"/>
    <m/>
    <m/>
    <m/>
    <m/>
    <m/>
    <m/>
    <m/>
  </r>
  <r>
    <n v="21"/>
    <x v="1"/>
    <s v="201706"/>
    <s v="Juin"/>
    <n v="2017"/>
    <s v="Simoes"/>
    <s v="Richard"/>
    <n v="56"/>
    <x v="1"/>
    <d v="1959-12-06T00:00:00"/>
    <d v="2017-06-02T00:00:00"/>
    <d v="2017-06-11T00:00:00"/>
    <x v="31"/>
    <x v="0"/>
    <x v="6"/>
    <x v="9"/>
    <n v="182"/>
    <n v="69"/>
    <n v="61"/>
    <n v="66"/>
    <x v="16"/>
    <s v="non renseigné"/>
    <s v="NC"/>
    <n v="2"/>
    <s v="entre 1 et 5"/>
    <n v="5"/>
    <n v="-8"/>
    <n v="12"/>
    <s v="perte"/>
    <s v="gain"/>
    <n v="-8"/>
    <n v="8"/>
    <s v="renseigné"/>
    <s v="renseigné"/>
    <s v="non renseigné"/>
    <x v="4"/>
    <x v="2"/>
    <s v="NC"/>
    <n v="0"/>
    <n v="0"/>
    <n v="0"/>
    <d v="2017-06-11T00:00:00"/>
    <d v="2017-05-08T00:00:00"/>
    <n v="0"/>
    <n v="2"/>
    <s v="NC"/>
    <s v="NC"/>
    <s v="NC"/>
    <s v="NC"/>
    <s v="OUI"/>
    <x v="1"/>
    <s v="NON"/>
    <s v="NC"/>
    <s v="OUI"/>
    <s v="OUI"/>
    <s v="Parenteral"/>
    <s v="N7"/>
    <s v="NC"/>
    <s v="NON"/>
    <s v="NC"/>
    <s v="NC"/>
    <s v="NC"/>
    <s v="NC"/>
    <s v="OUI"/>
    <s v="NC"/>
    <s v="on"/>
    <s v="NC"/>
    <s v="NC"/>
    <s v="NON"/>
    <s v="OUI"/>
    <x v="1"/>
    <x v="1"/>
    <s v="NC"/>
    <s v="NC"/>
    <s v="NC"/>
    <m/>
    <m/>
    <m/>
    <m/>
    <m/>
    <m/>
    <m/>
    <m/>
  </r>
  <r>
    <n v="22"/>
    <x v="1"/>
    <s v="201706"/>
    <s v="Juin"/>
    <n v="2017"/>
    <s v="Squillaci"/>
    <s v="Jeanine"/>
    <n v="65"/>
    <x v="0"/>
    <d v="1950-07-11T00:00:00"/>
    <d v="2017-06-01T00:00:00"/>
    <d v="2017-06-12T00:00:00"/>
    <x v="29"/>
    <x v="0"/>
    <x v="1"/>
    <x v="7"/>
    <n v="160"/>
    <n v="82"/>
    <n v="80"/>
    <n v="85"/>
    <x v="22"/>
    <s v="non renseigné"/>
    <s v="NC"/>
    <n v="3"/>
    <s v="entre 1 et 5"/>
    <n v="5"/>
    <n v="-2"/>
    <n v="2"/>
    <s v="perte"/>
    <s v="gain"/>
    <n v="-6"/>
    <n v="6"/>
    <s v="renseigné"/>
    <s v="renseigné"/>
    <s v="non renseigné"/>
    <x v="4"/>
    <x v="2"/>
    <s v="NC"/>
    <n v="0"/>
    <n v="0"/>
    <n v="0"/>
    <d v="2018-08-10T00:00:00"/>
    <d v="2018-08-10T00:00:00"/>
    <n v="0"/>
    <n v="0"/>
    <s v="NC"/>
    <s v="NC"/>
    <s v="NC"/>
    <s v="NC"/>
    <s v="NON"/>
    <x v="1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142"/>
    <x v="0"/>
    <s v="201712"/>
    <s v="Décembre"/>
    <n v="2017"/>
    <s v="Tamburi"/>
    <s v="Annie"/>
    <n v="60"/>
    <x v="0"/>
    <d v="1957-03-08T00:00:00"/>
    <d v="2017-11-02T00:00:00"/>
    <d v="2017-12-05T00:00:00"/>
    <x v="41"/>
    <x v="0"/>
    <x v="6"/>
    <x v="9"/>
    <n v="154"/>
    <n v="50"/>
    <n v="38"/>
    <n v="38"/>
    <x v="15"/>
    <s v="renseigné"/>
    <s v="&lt;18,5"/>
    <n v="4"/>
    <s v="entre 1 et 5"/>
    <n v="0"/>
    <n v="-12"/>
    <n v="24"/>
    <s v="perte"/>
    <s v="gain"/>
    <n v="0"/>
    <n v="0"/>
    <s v="renseigné"/>
    <s v="renseigné"/>
    <s v="renseigné"/>
    <x v="18"/>
    <x v="1"/>
    <s v="NC"/>
    <s v="NC"/>
    <s v="OUI"/>
    <n v="0.74"/>
    <d v="2017-12-11T00:00:00"/>
    <d v="2017-11-28T00:00:00"/>
    <n v="3"/>
    <n v="2"/>
    <s v="m7"/>
    <s v="OUI"/>
    <s v="OUI"/>
    <s v="DSE43"/>
    <s v="OUI"/>
    <x v="0"/>
    <s v="OUI"/>
    <s v="OUI"/>
    <s v="OUI"/>
    <s v="OUI"/>
    <s v="enterale"/>
    <s v="NC"/>
    <s v="NC"/>
    <s v="OUI"/>
    <s v="NC"/>
    <s v="OUI"/>
    <s v="OUI"/>
    <s v="OUI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74"/>
    <x v="2"/>
    <s v="201612"/>
    <s v="Décembre"/>
    <n v="2016"/>
    <s v="Toninelli"/>
    <s v="Vincente"/>
    <n v="86"/>
    <x v="1"/>
    <d v="1930-08-28T00:00:00"/>
    <d v="2016-12-08T00:00:00"/>
    <d v="2016-12-15T00:00:00"/>
    <x v="17"/>
    <x v="0"/>
    <x v="7"/>
    <x v="13"/>
    <n v="167"/>
    <s v="NC"/>
    <n v="50"/>
    <n v="48"/>
    <x v="16"/>
    <s v="non renseigné"/>
    <s v="NC"/>
    <n v="2"/>
    <s v="entre 1 et 5"/>
    <n v="-2"/>
    <s v="NC"/>
    <s v="NC"/>
    <s v="gain"/>
    <s v="NC"/>
    <n v="4"/>
    <n v="-4"/>
    <s v="renseigné"/>
    <s v="non renseigné"/>
    <s v="non renseigné"/>
    <x v="4"/>
    <x v="1"/>
    <s v="NC"/>
    <n v="65"/>
    <n v="0"/>
    <n v="0"/>
    <d v="2017-05-09T00:00:00"/>
    <d v="2016-11-21T00:00:00"/>
    <n v="1"/>
    <n v="0"/>
    <s v="NC"/>
    <s v="NC"/>
    <s v="NC"/>
    <s v="NC"/>
    <s v="NON"/>
    <x v="1"/>
    <s v="OUI"/>
    <s v="NC"/>
    <s v="NC"/>
    <s v="NON"/>
    <s v="Parenteral"/>
    <s v="N7"/>
    <s v="NC"/>
    <s v="NC"/>
    <s v="NC"/>
    <s v="NC"/>
    <s v="NC"/>
    <s v="NC"/>
    <s v="NC"/>
    <s v="NC"/>
    <s v="NC"/>
    <s v="NC"/>
    <n v="0"/>
    <s v="NON"/>
    <s v="OUI"/>
    <x v="1"/>
    <x v="1"/>
    <s v="NC"/>
    <s v="NC"/>
    <s v="NC"/>
    <m/>
    <m/>
    <m/>
    <m/>
    <m/>
    <m/>
    <m/>
    <m/>
  </r>
  <r>
    <n v="143"/>
    <x v="0"/>
    <s v="201712"/>
    <s v="Décembre"/>
    <n v="2017"/>
    <s v="torres"/>
    <s v="roland"/>
    <n v="61"/>
    <x v="1"/>
    <d v="1956-03-09T00:00:00"/>
    <d v="2017-11-28T00:00:00"/>
    <d v="2017-12-13T00:00:00"/>
    <x v="25"/>
    <x v="0"/>
    <x v="1"/>
    <x v="4"/>
    <n v="170"/>
    <n v="96"/>
    <n v="83"/>
    <n v="76"/>
    <x v="14"/>
    <s v="renseigné"/>
    <s v="entre 25 et 30"/>
    <n v="2"/>
    <s v="entre 1 et 5"/>
    <n v="-7"/>
    <n v="-13"/>
    <n v="14"/>
    <s v="gain"/>
    <s v="gain"/>
    <n v="8"/>
    <n v="-8"/>
    <s v="renseigné"/>
    <s v="renseigné"/>
    <s v="renseigné"/>
    <x v="26"/>
    <x v="1"/>
    <s v="NC"/>
    <s v="NC"/>
    <s v="OUI"/>
    <n v="0.86"/>
    <d v="2018-03-03T00:00:00"/>
    <d v="2017-12-07T00:00:00"/>
    <n v="1"/>
    <n v="2"/>
    <s v="m7"/>
    <s v="OUI"/>
    <s v="NON"/>
    <s v="NC"/>
    <s v="OUI"/>
    <x v="0"/>
    <s v="OUI"/>
    <s v="OUI"/>
    <s v="OUI"/>
    <s v="OUI"/>
    <s v="enterale"/>
    <s v="NC"/>
    <s v="NC"/>
    <s v="NC"/>
    <s v="NC"/>
    <s v="NC"/>
    <s v="NC"/>
    <s v="OUI"/>
    <s v="NON"/>
    <s v="NC"/>
    <s v="NC"/>
    <s v="NC"/>
    <s v="NC"/>
    <s v="NON"/>
    <s v="OUI"/>
    <x v="1"/>
    <x v="1"/>
    <s v="NC"/>
    <s v="NC"/>
    <s v="NC"/>
    <m/>
    <m/>
    <m/>
    <m/>
    <m/>
    <m/>
    <m/>
    <m/>
  </r>
  <r>
    <n v="64"/>
    <x v="2"/>
    <s v="201612"/>
    <s v="Décembre"/>
    <n v="2016"/>
    <s v="Toupet"/>
    <s v="Fatima"/>
    <n v="81"/>
    <x v="0"/>
    <d v="1934-12-31T00:00:00"/>
    <d v="2016-12-05T00:00:00"/>
    <d v="2016-12-12T00:00:00"/>
    <x v="17"/>
    <x v="1"/>
    <x v="3"/>
    <x v="23"/>
    <n v="166"/>
    <n v="61"/>
    <n v="56"/>
    <s v="NC"/>
    <x v="7"/>
    <s v="renseigné"/>
    <s v="entre 18,5 et 25"/>
    <n v="1"/>
    <s v="entre 1 et 5"/>
    <s v="NC"/>
    <n v="-5"/>
    <n v="8"/>
    <s v="NC"/>
    <s v="gain"/>
    <s v="NC"/>
    <s v="NC"/>
    <s v="non renseigné"/>
    <s v="renseigné"/>
    <s v="non renseigné"/>
    <x v="4"/>
    <x v="2"/>
    <s v="NC"/>
    <n v="0"/>
    <s v="NON"/>
    <n v="0"/>
    <d v="2017-06-01T00:00:00"/>
    <d v="2017-01-18T00:00:00"/>
    <n v="0"/>
    <n v="0"/>
    <s v="m1"/>
    <s v="NC"/>
    <s v="NC"/>
    <s v="NC"/>
    <s v="OUI"/>
    <x v="1"/>
    <s v="NON"/>
    <s v="NC"/>
    <s v="NC"/>
    <s v="NON"/>
    <s v="SNA"/>
    <s v="NC"/>
    <s v="NC"/>
    <s v="NC"/>
    <s v="NON"/>
    <s v="NON"/>
    <s v="NON"/>
    <s v="NON"/>
    <s v="NON"/>
    <s v="NC"/>
    <s v="NC"/>
    <d v="2016-11-01T00:00:00"/>
    <n v="0"/>
    <s v="SP"/>
    <s v="SP"/>
    <x v="2"/>
    <x v="1"/>
    <s v="NC"/>
    <s v="NC"/>
    <s v="NC"/>
    <m/>
    <m/>
    <m/>
    <m/>
    <m/>
    <m/>
    <m/>
    <m/>
  </r>
  <r>
    <n v="144"/>
    <x v="0"/>
    <s v="201712"/>
    <s v="Décembre"/>
    <n v="2017"/>
    <s v="Treboutte"/>
    <s v="christian"/>
    <n v="74"/>
    <x v="1"/>
    <d v="1943-02-25T00:00:00"/>
    <d v="2017-11-04T00:00:00"/>
    <d v="2017-12-21T00:00:00"/>
    <x v="42"/>
    <x v="1"/>
    <x v="3"/>
    <x v="11"/>
    <n v="182"/>
    <n v="107"/>
    <n v="102"/>
    <n v="101"/>
    <x v="22"/>
    <s v="non renseigné"/>
    <s v="NC"/>
    <n v="2"/>
    <s v="entre 1 et 5"/>
    <n v="-1"/>
    <n v="-5"/>
    <n v="5"/>
    <s v="gain"/>
    <s v="gain"/>
    <n v="1"/>
    <n v="-1"/>
    <s v="renseigné"/>
    <s v="renseigné"/>
    <s v="renseigné"/>
    <x v="7"/>
    <x v="1"/>
    <s v="NC"/>
    <n v="107"/>
    <s v="NC"/>
    <s v="NC"/>
    <d v="2018-10-05T00:00:00"/>
    <s v="NC"/>
    <n v="1"/>
    <n v="0"/>
    <s v="m1"/>
    <s v="NON"/>
    <s v="NC"/>
    <s v="DME44.1"/>
    <s v="NON"/>
    <x v="1"/>
    <s v="OUI"/>
    <s v="OUI"/>
    <s v="NON"/>
    <s v="NON"/>
    <s v="SNA"/>
    <s v="NC"/>
    <s v="NC"/>
    <s v="NC"/>
    <s v="NC"/>
    <s v="NC"/>
    <s v="NC"/>
    <s v="NC"/>
    <s v="NC"/>
    <s v="NC"/>
    <s v="NC"/>
    <s v="NC"/>
    <s v="NC"/>
    <s v="PO"/>
    <s v="NON"/>
    <x v="0"/>
    <x v="1"/>
    <s v="NC"/>
    <s v="NC"/>
    <s v="NC"/>
    <m/>
    <m/>
    <m/>
    <m/>
    <m/>
    <m/>
    <m/>
    <m/>
  </r>
  <r>
    <n v="23"/>
    <x v="1"/>
    <s v="201706"/>
    <s v="Juin"/>
    <n v="2017"/>
    <s v="TRIVIN"/>
    <s v="Jacqueline"/>
    <n v="87"/>
    <x v="0"/>
    <d v="1929-04-30T00:00:00"/>
    <d v="2017-05-04T00:00:00"/>
    <d v="2017-06-08T00:00:00"/>
    <x v="33"/>
    <x v="1"/>
    <x v="3"/>
    <x v="11"/>
    <n v="155"/>
    <s v="NC"/>
    <n v="46"/>
    <n v="39"/>
    <x v="11"/>
    <s v="renseigné"/>
    <s v="entre 18,5 et 25"/>
    <n v="3"/>
    <s v="entre 1 et 5"/>
    <n v="-7"/>
    <s v="NC"/>
    <s v="NC"/>
    <s v="gain"/>
    <s v="NC"/>
    <n v="15"/>
    <n v="-15"/>
    <s v="renseigné"/>
    <s v="non renseigné"/>
    <s v="renseigné"/>
    <x v="27"/>
    <x v="1"/>
    <s v="NC"/>
    <n v="0"/>
    <n v="0"/>
    <n v="0"/>
    <d v="2017-09-14T00:00:00"/>
    <s v="NC"/>
    <n v="0"/>
    <n v="3"/>
    <s v="NC"/>
    <s v="NON"/>
    <s v="NC"/>
    <s v="NC"/>
    <s v="NON"/>
    <x v="1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PO"/>
    <s v="IV"/>
    <x v="0"/>
    <x v="1"/>
    <s v="NC"/>
    <s v="NC"/>
    <s v="NC"/>
    <m/>
    <m/>
    <m/>
    <m/>
    <m/>
    <m/>
    <m/>
    <m/>
  </r>
  <r>
    <n v="145"/>
    <x v="0"/>
    <s v="201712"/>
    <s v="Décembre"/>
    <n v="2017"/>
    <s v="Viale"/>
    <s v="Arlette"/>
    <n v="68"/>
    <x v="0"/>
    <d v="1949-08-17T00:00:00"/>
    <d v="2017-12-02T00:00:00"/>
    <d v="2017-12-14T00:00:00"/>
    <x v="36"/>
    <x v="1"/>
    <x v="3"/>
    <x v="11"/>
    <n v="165"/>
    <n v="62"/>
    <n v="59"/>
    <n v="57"/>
    <x v="8"/>
    <s v="renseigné"/>
    <s v="entre 18,5 et 25"/>
    <n v="3"/>
    <s v="entre 1 et 5"/>
    <n v="-2"/>
    <n v="-3"/>
    <n v="5"/>
    <s v="gain"/>
    <s v="gain"/>
    <n v="3"/>
    <n v="-3"/>
    <s v="renseigné"/>
    <s v="renseigné"/>
    <s v="renseigné"/>
    <x v="1"/>
    <x v="2"/>
    <s v="NC"/>
    <s v="NC"/>
    <s v="NC"/>
    <s v="NC"/>
    <s v="NC"/>
    <s v="NC"/>
    <n v="0"/>
    <n v="0"/>
    <s v="m7"/>
    <s v="NON"/>
    <s v="NC"/>
    <s v="DME44.1"/>
    <s v="NON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PO"/>
    <s v="NON"/>
    <x v="0"/>
    <x v="1"/>
    <s v="NC"/>
    <s v="NC"/>
    <s v="NC"/>
    <m/>
    <m/>
    <m/>
    <m/>
    <m/>
    <m/>
    <m/>
    <m/>
  </r>
  <r>
    <n v="24"/>
    <x v="1"/>
    <s v="201706"/>
    <s v="Juin"/>
    <n v="2017"/>
    <s v="Wibaux"/>
    <s v="Chantal"/>
    <n v="65"/>
    <x v="0"/>
    <d v="1951-01-20T00:00:00"/>
    <d v="2017-06-05T00:00:00"/>
    <d v="2017-06-06T00:00:00"/>
    <x v="20"/>
    <x v="0"/>
    <x v="0"/>
    <x v="0"/>
    <n v="160"/>
    <s v="NC"/>
    <n v="49"/>
    <s v="NC"/>
    <x v="11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x v="4"/>
    <x v="3"/>
    <s v="NC"/>
    <n v="0"/>
    <n v="0"/>
    <n v="0"/>
    <s v="NC"/>
    <s v="NC"/>
    <n v="0"/>
    <n v="0"/>
    <s v="NC"/>
    <s v="NC"/>
    <s v="NC"/>
    <s v="NC"/>
    <s v="NC"/>
    <x v="1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IV"/>
    <x v="1"/>
    <x v="1"/>
    <s v="NC"/>
    <s v="NC"/>
    <s v="NC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31">
  <r>
    <n v="122"/>
    <s v="C"/>
    <s v="201712"/>
    <s v="Décembre"/>
    <n v="2017"/>
    <s v="Amoussou"/>
    <s v="Pauline"/>
    <n v="40"/>
    <s v="Femme"/>
    <d v="1977-03-28T00:00:00"/>
    <d v="2017-11-24T00:00:00"/>
    <s v="cancer ORL"/>
    <n v="46"/>
    <s v="Onco"/>
    <s v="Gynécologique"/>
    <s v="sein"/>
    <n v="160"/>
    <n v="59"/>
    <n v="61"/>
    <n v="59"/>
    <n v="24"/>
    <s v="renseigné"/>
    <x v="0"/>
    <n v="4"/>
    <s v="entre 1 et 5"/>
    <n v="-2"/>
    <n v="2"/>
    <n v="-3"/>
    <s v="gain"/>
    <s v="perte"/>
    <n v="3"/>
    <n v="-3"/>
    <s v="renseigné"/>
    <s v="renseigné"/>
    <s v="renseigné"/>
    <x v="0"/>
    <s v="1_OK"/>
    <s v="NC"/>
    <n v="17"/>
    <n v="1.23"/>
    <s v="0.72"/>
    <d v="2017-02-06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  <d v="2017-11-24T00:00:00"/>
    <s v="staph epi"/>
    <s v="pa d'aplaie.;Dc 06/02/2018"/>
    <m/>
    <m/>
    <s v="OUI"/>
    <m/>
    <m/>
    <m/>
    <m/>
  </r>
  <r>
    <n v="3"/>
    <s v="B"/>
    <s v="201706"/>
    <s v="Juin"/>
    <n v="2017"/>
    <s v="Andreuccetti"/>
    <s v="Marie"/>
    <n v="85"/>
    <s v="Femme"/>
    <d v="1931-09-07T00:00:00"/>
    <d v="2017-05-31T00:00:00"/>
    <d v="2017-06-21T00:00:00"/>
    <n v="21"/>
    <s v="Onco"/>
    <s v="Digestif"/>
    <s v="pancreas"/>
    <n v="144"/>
    <n v="71"/>
    <n v="66"/>
    <n v="64"/>
    <n v="32"/>
    <s v="renseigné"/>
    <x v="1"/>
    <n v="3"/>
    <s v="entre 1 et 5"/>
    <n v="-2"/>
    <n v="-5"/>
    <n v="7"/>
    <s v="gain"/>
    <s v="gain"/>
    <n v="3"/>
    <n v="-3"/>
    <s v="renseigné"/>
    <s v="renseigné"/>
    <s v="renseigné"/>
    <x v="1"/>
    <s v="3_DS"/>
    <s v="NC"/>
    <n v="0"/>
    <n v="0"/>
    <n v="0"/>
    <d v="2017-10-16T00:00:00"/>
    <d v="2017-06-21T00:00:00"/>
    <n v="2"/>
    <n v="2"/>
    <s v="NC"/>
    <s v="NON"/>
    <s v="NC"/>
    <s v="NC"/>
    <s v="OUI"/>
    <s v="NON"/>
    <s v="NON"/>
    <s v="NC"/>
    <s v="NC"/>
    <s v="OUI"/>
    <s v="SNA"/>
    <s v="NC"/>
    <s v="NC"/>
    <s v="NC"/>
    <s v="NON"/>
    <s v="NC"/>
    <s v="NC"/>
    <s v="NC"/>
    <s v="OUI"/>
    <s v="NC"/>
    <s v="NC"/>
    <s v="NC"/>
    <s v="NC"/>
    <s v="NON"/>
    <s v="OUI"/>
    <s v="IV"/>
    <s v="NON"/>
    <s v="NC"/>
    <s v="NC"/>
    <m/>
    <m/>
    <m/>
    <m/>
    <m/>
    <m/>
    <m/>
    <m/>
  </r>
  <r>
    <n v="4"/>
    <s v="B"/>
    <s v="201706"/>
    <s v="Juin"/>
    <n v="2017"/>
    <s v="Antonini"/>
    <s v="Bernadette"/>
    <n v="58"/>
    <s v="Femme"/>
    <d v="1957-11-22T00:00:00"/>
    <d v="2017-05-27T00:00:00"/>
    <d v="2017-06-13T00:00:00"/>
    <n v="17"/>
    <s v="Onco"/>
    <s v="TNE"/>
    <s v="TNE"/>
    <n v="175"/>
    <n v="75"/>
    <n v="76"/>
    <n v="80"/>
    <n v="25"/>
    <s v="renseigné"/>
    <x v="2"/>
    <n v="2"/>
    <s v="entre 1 et 5"/>
    <n v="4"/>
    <n v="1"/>
    <n v="-1"/>
    <s v="perte"/>
    <s v="perte"/>
    <n v="-5"/>
    <n v="5"/>
    <s v="renseigné"/>
    <s v="renseigné"/>
    <s v="renseigné"/>
    <x v="2"/>
    <s v="2_DM"/>
    <s v="NC"/>
    <n v="0"/>
    <s v="1.1"/>
    <s v="0.8"/>
    <d v="2017-08-21T00:00:00"/>
    <s v="NC"/>
    <n v="0"/>
    <n v="0"/>
    <s v="m3"/>
    <s v="NC"/>
    <s v="NON"/>
    <s v="NC"/>
    <s v="OUI"/>
    <s v="NON"/>
    <s v="NC"/>
    <s v="NC"/>
    <s v="NC"/>
    <s v="NON"/>
    <s v="Parenteral"/>
    <s v="N7"/>
    <s v="NC"/>
    <s v="NC"/>
    <s v="NC"/>
    <s v="NC"/>
    <s v="NC"/>
    <s v="NC"/>
    <s v="NON"/>
    <s v="NC"/>
    <s v="on"/>
    <s v="NC"/>
    <s v="NC"/>
    <s v="NON"/>
    <s v="NON"/>
    <s v="SP"/>
    <s v="NON"/>
    <s v="NC"/>
    <s v="NC"/>
    <s v="NC"/>
    <m/>
    <m/>
    <m/>
    <m/>
    <m/>
    <m/>
    <m/>
  </r>
  <r>
    <n v="123"/>
    <s v="C"/>
    <s v="201712"/>
    <s v="Décembre"/>
    <n v="2017"/>
    <s v="Arquilliere"/>
    <s v="renée"/>
    <n v="82"/>
    <s v="Femme"/>
    <d v="1935-03-29T00:00:00"/>
    <d v="2017-11-30T00:00:00"/>
    <d v="2018-01-03T00:00:00"/>
    <n v="34"/>
    <s v="Onco"/>
    <s v="Gynécologique"/>
    <s v="sein"/>
    <n v="160"/>
    <s v="NC"/>
    <n v="67"/>
    <n v="58"/>
    <n v="26"/>
    <s v="renseigné"/>
    <x v="2"/>
    <n v="4"/>
    <s v="entre 1 et 5"/>
    <n v="-9"/>
    <s v="NC"/>
    <s v="NC"/>
    <s v="gain"/>
    <s v="NC"/>
    <n v="13"/>
    <n v="-13"/>
    <s v="renseigné"/>
    <s v="non renseigné"/>
    <s v="renseigné"/>
    <x v="3"/>
    <s v="2_DM"/>
    <s v="NC"/>
    <n v="60"/>
    <s v="NC"/>
    <s v="NC"/>
    <d v="2018-08-20T00:00:00"/>
    <s v="NC"/>
    <n v="1"/>
    <n v="0"/>
    <s v="NC"/>
    <s v="NC"/>
    <s v="NC"/>
    <s v="NON"/>
    <s v="NON"/>
    <s v="NON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25"/>
    <s v="B"/>
    <s v="201706"/>
    <s v="Juin"/>
    <n v="2017"/>
    <s v="Azzopardi"/>
    <s v="Francoise"/>
    <n v="87"/>
    <s v="Femme"/>
    <d v="1929-03-08T00:00:00"/>
    <d v="2017-06-06T00:00:00"/>
    <d v="2017-06-08T00:00:00"/>
    <n v="2"/>
    <s v="Onco"/>
    <s v="Gynécologique"/>
    <s v="sein"/>
    <n v="155"/>
    <n v="55"/>
    <n v="50"/>
    <s v="NC"/>
    <n v="21"/>
    <s v="renseigné"/>
    <x v="0"/>
    <n v="1"/>
    <s v="entre 1 et 5"/>
    <s v="NC"/>
    <n v="-5"/>
    <n v="9"/>
    <s v="NC"/>
    <s v="gain"/>
    <s v="NC"/>
    <s v="NC"/>
    <s v="non renseigné"/>
    <s v="renseigné"/>
    <s v="non renseigné"/>
    <x v="4"/>
    <s v="4_NSP"/>
    <s v="NC"/>
    <n v="0"/>
    <n v="0"/>
    <n v="0"/>
    <s v="NC"/>
    <d v="2017-05-2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27"/>
    <s v="B"/>
    <s v="201706"/>
    <s v="Juin"/>
    <n v="2017"/>
    <s v="Baschieri"/>
    <s v="Helene"/>
    <n v="66"/>
    <s v="Femme"/>
    <d v="1949-07-30T00:00:00"/>
    <d v="2017-06-07T00:00:00"/>
    <d v="2017-06-09T00:00:00"/>
    <n v="2"/>
    <s v="Onco"/>
    <s v="Gynécologique"/>
    <s v="sein"/>
    <n v="162"/>
    <n v="46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8-06-07T00:00:00"/>
    <d v="2018-02-08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</r>
  <r>
    <n v="37"/>
    <s v="A"/>
    <s v="201612"/>
    <s v="Décembre"/>
    <n v="2016"/>
    <s v="Behague"/>
    <s v="Christiane "/>
    <n v="88"/>
    <s v="Femme"/>
    <d v="1928-08-02T00:00:00"/>
    <d v="2016-12-04T00:00:00"/>
    <d v="2017-01-09T00:00:00"/>
    <n v="36"/>
    <s v="Hemato"/>
    <s v=""/>
    <s v="LAM"/>
    <n v="166"/>
    <n v="75"/>
    <n v="74"/>
    <n v="68"/>
    <n v="27"/>
    <s v="renseigné"/>
    <x v="2"/>
    <n v="3"/>
    <s v="entre 1 et 5"/>
    <n v="-6"/>
    <n v="-1"/>
    <n v="1"/>
    <s v="gain"/>
    <s v="gain"/>
    <n v="8"/>
    <n v="-8"/>
    <s v="renseigné"/>
    <s v="renseigné"/>
    <s v="non renseigné"/>
    <x v="4"/>
    <s v="4_NSP"/>
    <s v="NC"/>
    <n v="153"/>
    <n v="0"/>
    <n v="0"/>
    <d v="2017-01-09T00:00:00"/>
    <d v="2017-01-06T00:00:00"/>
    <n v="2"/>
    <n v="2"/>
    <s v="m1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d v="2016-11-05T00:00:00"/>
    <n v="0"/>
    <s v="NON"/>
    <s v="OUI"/>
    <s v="IV"/>
    <s v="NON"/>
    <s v="NC"/>
    <s v="NC"/>
    <s v="NC"/>
    <m/>
    <m/>
    <m/>
    <m/>
    <m/>
    <m/>
    <m/>
  </r>
  <r>
    <n v="5"/>
    <s v="B"/>
    <s v="201706"/>
    <s v="Juin"/>
    <n v="2017"/>
    <s v="Belhaj"/>
    <s v="Naceur"/>
    <n v="57"/>
    <s v="Homme"/>
    <d v="1958-06-13T00:00:00"/>
    <d v="2017-05-17T00:00:00"/>
    <d v="2017-06-06T00:00:00"/>
    <n v="20"/>
    <s v="Onco"/>
    <s v="Digestif"/>
    <s v="gastrique"/>
    <n v="173"/>
    <n v="96"/>
    <n v="78"/>
    <n v="80"/>
    <n v="26"/>
    <s v="renseigné"/>
    <x v="2"/>
    <n v="2"/>
    <s v="entre 1 et 5"/>
    <n v="2"/>
    <n v="-18"/>
    <n v="19"/>
    <s v="perte"/>
    <s v="gain"/>
    <n v="-3"/>
    <n v="3"/>
    <s v="renseigné"/>
    <s v="renseigné"/>
    <s v="non renseigné"/>
    <x v="4"/>
    <s v="3_DS"/>
    <s v="NC"/>
    <n v="0"/>
    <n v="0"/>
    <n v="0"/>
    <s v="NC"/>
    <d v="2017-03-13T00:00:00"/>
    <n v="0"/>
    <n v="0"/>
    <s v="m1"/>
    <s v="NC"/>
    <s v="NC"/>
    <s v="NC"/>
    <s v="OUI"/>
    <s v="NON"/>
    <s v="NON"/>
    <s v="NC"/>
    <s v="NC"/>
    <s v="NON"/>
    <s v="Parenteral"/>
    <s v="N7"/>
    <s v="OUI"/>
    <s v="NC"/>
    <s v="NC"/>
    <s v="NC"/>
    <s v="NC"/>
    <s v="NC"/>
    <s v="NC"/>
    <s v="NC"/>
    <s v="on"/>
    <s v="NC"/>
    <s v="NC"/>
    <s v="OUI"/>
    <s v="NON"/>
    <s v="PO"/>
    <s v="NON"/>
    <s v="NC"/>
    <s v="NC"/>
    <s v="NC"/>
    <m/>
    <m/>
    <m/>
    <m/>
    <m/>
    <m/>
    <m/>
  </r>
  <r>
    <n v="124"/>
    <s v="C"/>
    <s v="201712"/>
    <s v="Décembre"/>
    <n v="2017"/>
    <s v="benhamou"/>
    <s v="micheline"/>
    <n v="74"/>
    <s v="Femme"/>
    <d v="1943-01-16T00:00:00"/>
    <d v="2017-11-21T00:00:00"/>
    <d v="2017-12-07T00:00:00"/>
    <n v="16"/>
    <s v="Onco"/>
    <s v="Gynécologique"/>
    <s v="sein"/>
    <n v="170"/>
    <n v="66"/>
    <n v="69"/>
    <n v="70"/>
    <n v="24"/>
    <s v="renseigné"/>
    <x v="0"/>
    <n v="2"/>
    <s v="entre 1 et 5"/>
    <n v="1"/>
    <n v="3"/>
    <n v="-5"/>
    <s v="perte"/>
    <s v="perte"/>
    <n v="-1"/>
    <n v="1"/>
    <s v="renseigné"/>
    <s v="renseigné"/>
    <s v="renseigné"/>
    <x v="5"/>
    <s v="3_DS"/>
    <s v="NC"/>
    <n v="88"/>
    <s v="NC"/>
    <s v="NC"/>
    <d v="2018-01-02T00:00:00"/>
    <s v="NC"/>
    <n v="2"/>
    <n v="2"/>
    <s v="NC"/>
    <s v="NON"/>
    <s v="NC"/>
    <s v="NC"/>
    <s v="OUI"/>
    <s v="OUI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OUI"/>
    <d v="2017-11-21T00:00:00"/>
    <s v="klebsielle"/>
    <s v="Pa aplair 1/01/2018"/>
    <m/>
    <m/>
    <m/>
    <m/>
    <m/>
    <s v="OUI"/>
    <m/>
  </r>
  <r>
    <n v="38"/>
    <s v="A"/>
    <s v="201612"/>
    <s v="Décembre"/>
    <n v="2016"/>
    <s v="Benony"/>
    <s v="Christian"/>
    <n v="63"/>
    <s v="Homme"/>
    <d v="1953-06-06T00:00:00"/>
    <d v="2016-11-25T00:00:00"/>
    <d v="2016-12-05T00:00:00"/>
    <n v="10"/>
    <s v="Onco"/>
    <s v="Digestif"/>
    <s v="pancreas"/>
    <n v="162"/>
    <n v="52"/>
    <n v="52"/>
    <n v="53"/>
    <n v="20"/>
    <s v="renseigné"/>
    <x v="0"/>
    <n v="3"/>
    <s v="entre 1 et 5"/>
    <n v="1"/>
    <n v="0"/>
    <n v="0"/>
    <s v="perte"/>
    <s v="perte"/>
    <n v="-2"/>
    <n v="2"/>
    <s v="renseigné"/>
    <s v="renseigné"/>
    <s v="non renseigné"/>
    <x v="4"/>
    <s v="1_OK"/>
    <s v="NC"/>
    <n v="0"/>
    <n v="0"/>
    <n v="0"/>
    <d v="2018-01-17T00:00:00"/>
    <d v="2017-11-29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0-07T00:00:00"/>
    <n v="0"/>
    <s v="NON"/>
    <s v="OUI"/>
    <s v="IV"/>
    <s v="NON"/>
    <s v="NC"/>
    <s v="NC"/>
    <s v="NC"/>
    <m/>
    <m/>
    <m/>
    <m/>
    <m/>
    <m/>
    <m/>
  </r>
  <r>
    <n v="87"/>
    <s v="D"/>
    <s v="201806"/>
    <s v="Juin"/>
    <n v="2018"/>
    <s v="bereziat"/>
    <s v="daniel"/>
    <n v="78"/>
    <s v="Homme"/>
    <d v="1940-02-15T00:00:00"/>
    <d v="2018-04-24T00:00:00"/>
    <d v="2018-06-05T00:00:00"/>
    <n v="42"/>
    <s v="Onco"/>
    <s v="Urinaire"/>
    <s v="vessie"/>
    <n v="173"/>
    <n v="87"/>
    <n v="71"/>
    <n v="71"/>
    <n v="24"/>
    <s v="renseigné"/>
    <x v="0"/>
    <n v="2"/>
    <s v="entre 1 et 5"/>
    <n v="0"/>
    <n v="-16"/>
    <n v="18"/>
    <s v="perte"/>
    <s v="gain"/>
    <n v="0"/>
    <n v="0"/>
    <s v="renseigné"/>
    <s v="renseigné"/>
    <s v="renseigné"/>
    <x v="3"/>
    <s v="3_DS"/>
    <s v="NC"/>
    <n v="172"/>
    <n v="1.1599999999999999"/>
    <n v="0.75"/>
    <d v="2018-08-11T00:00:00"/>
    <s v="NC"/>
    <n v="0"/>
    <n v="2"/>
    <s v="m6"/>
    <s v="OUI"/>
    <s v="NON"/>
    <s v="DSE43"/>
    <s v="NON"/>
    <s v="OUI"/>
    <s v="NON"/>
    <s v="NC"/>
    <s v="OUI"/>
    <s v="NON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  <s v="NC"/>
    <s v="NC"/>
    <s v="NC"/>
    <m/>
    <m/>
    <m/>
    <m/>
    <m/>
    <m/>
    <m/>
  </r>
  <r>
    <n v="6"/>
    <s v="B"/>
    <s v="201706"/>
    <s v="Juin"/>
    <n v="2017"/>
    <s v="Bertello"/>
    <s v="Patrick"/>
    <n v="56"/>
    <s v="Homme"/>
    <d v="1959-12-09T00:00:00"/>
    <d v="2017-05-20T00:00:00"/>
    <d v="2017-06-06T00:00:00"/>
    <n v="17"/>
    <s v="Onco"/>
    <s v="Surrenale"/>
    <s v="corticosurrenalome"/>
    <n v="180"/>
    <n v="63"/>
    <n v="72"/>
    <n v="73"/>
    <n v="22"/>
    <s v="renseigné"/>
    <x v="0"/>
    <n v="2"/>
    <s v="entre 1 et 5"/>
    <n v="1"/>
    <n v="9"/>
    <n v="-14"/>
    <s v="perte"/>
    <s v="perte"/>
    <n v="-1"/>
    <n v="1"/>
    <s v="renseigné"/>
    <s v="renseigné"/>
    <s v="non renseigné"/>
    <x v="4"/>
    <s v="4_NSP"/>
    <s v="NC"/>
    <n v="0"/>
    <n v="0"/>
    <n v="0"/>
    <d v="2017-06-18T00:00:00"/>
    <d v="2017-06-02T00:00:00"/>
    <n v="1"/>
    <n v="3"/>
    <s v="NC"/>
    <s v="NC"/>
    <s v="NC"/>
    <s v="NC"/>
    <s v="OUI"/>
    <s v="OUI"/>
    <s v="OUI"/>
    <s v="OUI"/>
    <s v="NC"/>
    <s v="OUI"/>
    <s v="Parenteral"/>
    <s v="N7"/>
    <s v="NC"/>
    <s v="NC"/>
    <s v="NC"/>
    <s v="OUI"/>
    <s v="OUI"/>
    <s v="NC"/>
    <s v="NON"/>
    <s v="NC"/>
    <s v="NC"/>
    <s v="NC"/>
    <s v="NC"/>
    <s v="NON"/>
    <s v="OUI"/>
    <s v="IV"/>
    <s v="OUI"/>
    <s v="NC"/>
    <s v="staph epi"/>
    <s v="a la sortie/ olimel/ stph epi meti R"/>
    <m/>
    <m/>
    <s v="OUI"/>
    <m/>
    <m/>
    <m/>
    <m/>
  </r>
  <r>
    <n v="39"/>
    <s v="A"/>
    <s v="201612"/>
    <s v="Décembre"/>
    <n v="2016"/>
    <s v="Berthaud"/>
    <s v="Georges"/>
    <n v="82"/>
    <s v="Homme"/>
    <d v="1933-12-24T00:00:00"/>
    <d v="2016-11-27T00:00:00"/>
    <d v="2016-12-19T00:00:00"/>
    <n v="22"/>
    <s v="Onco"/>
    <s v="Digestif"/>
    <s v="colon"/>
    <n v="172"/>
    <n v="64"/>
    <n v="64"/>
    <n v="61"/>
    <n v="22"/>
    <s v="renseigné"/>
    <x v="0"/>
    <n v="4"/>
    <s v="entre 1 et 5"/>
    <n v="-3"/>
    <n v="0"/>
    <n v="0"/>
    <s v="gain"/>
    <s v="perte"/>
    <n v="5"/>
    <n v="-5"/>
    <s v="renseigné"/>
    <s v="renseigné"/>
    <s v="non renseigné"/>
    <x v="4"/>
    <s v="1_OK"/>
    <s v="NC"/>
    <n v="0"/>
    <n v="0"/>
    <n v="0"/>
    <d v="2017-03-31T00:00:00"/>
    <s v="NC"/>
    <n v="0"/>
    <n v="0"/>
    <s v="m6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3-01T00:00:00"/>
    <n v="0"/>
    <s v="OUI"/>
    <s v="NON"/>
    <s v="PO"/>
    <s v="NON"/>
    <s v="NC"/>
    <s v="NC"/>
    <s v="NC"/>
    <m/>
    <m/>
    <m/>
    <m/>
    <m/>
    <m/>
    <m/>
  </r>
  <r>
    <n v="89"/>
    <s v="D"/>
    <s v="201806"/>
    <s v="Juin"/>
    <n v="2018"/>
    <s v="Bertollotti"/>
    <s v="michelle"/>
    <n v="73"/>
    <s v="Femme"/>
    <d v="1944-09-23T00:00:00"/>
    <d v="2018-05-17T00:00:00"/>
    <d v="2018-06-08T00:00:00"/>
    <n v="22"/>
    <s v="Onco"/>
    <s v="Gynécologique"/>
    <s v="uterus"/>
    <n v="166"/>
    <n v="75"/>
    <n v="71"/>
    <s v="NC"/>
    <n v="26"/>
    <s v="renseigné"/>
    <x v="2"/>
    <n v="1"/>
    <s v="entre 1 et 5"/>
    <s v="NC"/>
    <n v="-4"/>
    <n v="5"/>
    <s v="NC"/>
    <s v="gain"/>
    <s v="NC"/>
    <s v="NC"/>
    <s v="non renseigné"/>
    <s v="renseigné"/>
    <s v="renseigné"/>
    <x v="1"/>
    <s v="3_DS"/>
    <s v="NC"/>
    <n v="84"/>
    <s v="NC"/>
    <s v="NC"/>
    <d v="2018-08-05T00:00:00"/>
    <d v="2018-07-05T00:00:00"/>
    <n v="0"/>
    <n v="0"/>
    <s v="m1"/>
    <s v="NON"/>
    <s v="NC"/>
    <s v="DME44.1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</r>
  <r>
    <n v="118"/>
    <s v="D"/>
    <s v="201806"/>
    <s v="Juin"/>
    <n v="2018"/>
    <s v="Bertrand"/>
    <s v="Jean pierre"/>
    <n v="61"/>
    <s v="Homme"/>
    <d v="1957-03-13T00:00:00"/>
    <d v="2018-06-06T00:00:00"/>
    <d v="2018-07-26T00:00:00"/>
    <n v="50"/>
    <s v="Onco"/>
    <s v="Urinaire"/>
    <s v="vessie"/>
    <n v="182"/>
    <n v="114"/>
    <n v="100"/>
    <n v="88"/>
    <n v="30"/>
    <s v="non renseigné"/>
    <x v="3"/>
    <n v="6"/>
    <s v="entre 5 et 10"/>
    <n v="-12"/>
    <n v="-14"/>
    <n v="12"/>
    <s v="gain"/>
    <s v="gain"/>
    <n v="12"/>
    <n v="-12"/>
    <s v="renseigné"/>
    <s v="renseigné"/>
    <s v="renseigné"/>
    <x v="1"/>
    <s v="2_DM"/>
    <s v="NC"/>
    <n v="200"/>
    <n v="1.08"/>
    <n v="0.76"/>
    <s v="NC"/>
    <s v="NC"/>
    <n v="2"/>
    <n v="2"/>
    <s v="m6"/>
    <s v="OUI"/>
    <s v="OUI"/>
    <s v="DME44.1"/>
    <s v="NON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OUI"/>
    <s v="IV"/>
    <s v="NON"/>
    <s v="NC"/>
    <s v="NC"/>
    <s v="NC"/>
    <m/>
    <m/>
    <m/>
    <m/>
    <m/>
    <m/>
    <m/>
  </r>
  <r>
    <n v="152"/>
    <s v="D"/>
    <s v="201806"/>
    <s v="Juin"/>
    <n v="2018"/>
    <s v="Biehler"/>
    <s v="DorothÃ©e"/>
    <n v="84"/>
    <s v="Femme"/>
    <d v="1934-04-24T00:00:00"/>
    <d v="2018-06-04T00:00:00"/>
    <d v="2018-06-09T00:00:00"/>
    <n v="5"/>
    <s v="Onco"/>
    <s v="ORL"/>
    <s v="ORL"/>
    <n v="156"/>
    <n v="42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x v="6"/>
    <s v="3_DS"/>
    <s v="NC"/>
    <n v="178"/>
    <s v="NC"/>
    <s v="NC"/>
    <d v="2018-06-04T00:00:00"/>
    <s v="NC"/>
    <n v="0"/>
    <n v="2"/>
    <s v="NC"/>
    <s v="NON"/>
    <s v="NC"/>
    <s v="NC"/>
    <s v="OUI"/>
    <s v="OUI"/>
    <s v="NON"/>
    <s v="NC"/>
    <s v="OUI"/>
    <s v="OUI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40"/>
    <s v="A"/>
    <s v="201612"/>
    <s v="Décembre"/>
    <n v="2016"/>
    <s v="Bottiau"/>
    <s v="Huguette"/>
    <n v="70"/>
    <s v="Femme"/>
    <d v="1946-07-31T00:00:00"/>
    <d v="2016-12-02T00:00:00"/>
    <d v="2016-12-07T00:00:00"/>
    <n v="5"/>
    <s v="Onco"/>
    <s v="Gynécologique"/>
    <s v="ovaire"/>
    <s v="NC"/>
    <s v="NC"/>
    <n v="63"/>
    <s v="NC"/>
    <s v="NC"/>
    <s v="renseigné"/>
    <x v="1"/>
    <n v="1"/>
    <s v="entre 1 et 5"/>
    <s v="NC"/>
    <s v="NC"/>
    <s v="NC"/>
    <s v="NC"/>
    <s v="NC"/>
    <s v="NC"/>
    <s v="NC"/>
    <s v="non renseigné"/>
    <s v="non renseigné"/>
    <s v="non renseigné"/>
    <x v="4"/>
    <s v="4_NSP"/>
    <s v="NC"/>
    <n v="10"/>
    <n v="0"/>
    <n v="0"/>
    <s v="NC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NC"/>
    <m/>
    <m/>
    <m/>
    <m/>
    <m/>
    <m/>
    <m/>
  </r>
  <r>
    <s v=";;"/>
    <s v="B"/>
    <s v="201706"/>
    <s v="Juin"/>
    <n v="2017"/>
    <s v="Bourgeois "/>
    <s v="Bernard"/>
    <n v="71"/>
    <s v="Homme"/>
    <d v="1944-10-01T00:00:00"/>
    <d v="2017-05-25T00:00:00"/>
    <d v="2017-06-07T00:00:00"/>
    <n v="13"/>
    <s v="Onco"/>
    <s v="ORL"/>
    <s v="ORL"/>
    <n v="174"/>
    <n v="43"/>
    <s v="NC"/>
    <s v="NC"/>
    <s v="NC"/>
    <s v="non renseigné"/>
    <x v="3"/>
    <n v="0"/>
    <n v="0"/>
    <s v="NC"/>
    <s v="NC"/>
    <s v="NC"/>
    <s v="NC"/>
    <s v="NC"/>
    <s v="NC"/>
    <s v="NC"/>
    <s v="non renseigné"/>
    <s v="non renseigné"/>
    <s v="renseigné"/>
    <x v="7"/>
    <s v="3_DS"/>
    <s v="NC"/>
    <n v="0"/>
    <n v="0"/>
    <n v="0"/>
    <d v="2017-06-07T00:00:00"/>
    <s v="NC"/>
    <n v="0"/>
    <n v="2"/>
    <s v="NC"/>
    <s v="NC"/>
    <s v="NC"/>
    <s v="NC"/>
    <s v="NC"/>
    <s v="NON"/>
    <s v="NON"/>
    <s v="NC"/>
    <s v="NC"/>
    <s v="OUI"/>
    <s v="SNA"/>
    <s v="NC"/>
    <s v="NC"/>
    <s v="NC"/>
    <s v="NC"/>
    <s v="NC"/>
    <s v="NC"/>
    <s v="NC"/>
    <s v="OUI"/>
    <s v="NC"/>
    <s v="NC"/>
    <s v="NC"/>
    <s v="NC"/>
    <s v="NON"/>
    <s v="NON"/>
    <s v="DEC"/>
    <s v="NON"/>
    <s v="NC"/>
    <s v="NC"/>
    <s v="Dc avnt de commencer chuimio/ neo ORL"/>
    <m/>
    <m/>
    <m/>
    <m/>
    <m/>
    <m/>
    <m/>
  </r>
  <r>
    <n v="90"/>
    <s v="D"/>
    <s v="201806"/>
    <s v="Juin"/>
    <n v="2018"/>
    <s v="Boyer"/>
    <s v="Marie Claude"/>
    <n v="78"/>
    <s v="Femme"/>
    <d v="1937-10-12T00:00:00"/>
    <d v="2018-06-03T00:00:00"/>
    <d v="2018-06-06T00:00:00"/>
    <n v="3"/>
    <s v="Hemato"/>
    <s v=""/>
    <s v="myelome"/>
    <n v="165"/>
    <n v="54"/>
    <n v="45"/>
    <s v="NC"/>
    <n v="17"/>
    <s v="renseigné"/>
    <x v="4"/>
    <n v="1"/>
    <s v="entre 1 et 5"/>
    <s v="NC"/>
    <n v="-9"/>
    <n v="17"/>
    <s v="NC"/>
    <s v="gain"/>
    <s v="NC"/>
    <s v="NC"/>
    <s v="non renseigné"/>
    <s v="renseigné"/>
    <s v="non renseigné"/>
    <x v="4"/>
    <s v="2_DM"/>
    <s v="NC"/>
    <s v="NC"/>
    <s v="NC"/>
    <s v="NC"/>
    <d v="2018-09-09T00:00:00"/>
    <s v="NC"/>
    <n v="0"/>
    <n v="0"/>
    <s v="m1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d v="2018-09-04T00:00:00"/>
    <s v="staph epi"/>
    <s v="IP 1 mois apres/ pac mis que pr NP"/>
    <m/>
    <m/>
    <s v="OUI"/>
    <m/>
    <m/>
    <m/>
    <m/>
  </r>
  <r>
    <n v="91"/>
    <s v="D"/>
    <s v="201806"/>
    <s v="Juin"/>
    <n v="2018"/>
    <s v="Brando"/>
    <s v="jean"/>
    <n v="84"/>
    <s v="Homme"/>
    <d v="1933-12-13T00:00:00"/>
    <d v="2018-06-01T00:00:00"/>
    <d v="2018-06-21T00:00:00"/>
    <n v="20"/>
    <s v="Hemato"/>
    <s v=""/>
    <s v="lymphome"/>
    <n v="160"/>
    <n v="57"/>
    <n v="52"/>
    <n v="48"/>
    <n v="20"/>
    <s v="renseigné"/>
    <x v="0"/>
    <n v="2"/>
    <s v="entre 1 et 5"/>
    <n v="-4"/>
    <n v="-5"/>
    <n v="9"/>
    <s v="gain"/>
    <s v="gain"/>
    <n v="8"/>
    <n v="-8"/>
    <s v="renseigné"/>
    <s v="renseigné"/>
    <s v="renseigné"/>
    <x v="6"/>
    <s v="3_DS"/>
    <s v="NC"/>
    <n v="95"/>
    <n v="0.98"/>
    <n v="0.64"/>
    <d v="2018-07-13T00:00:00"/>
    <d v="2018-07-01T00:00:00"/>
    <n v="1"/>
    <n v="2"/>
    <s v="m1"/>
    <s v="OUI"/>
    <s v="NON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  <s v="NC"/>
    <s v="NC"/>
    <s v="NC"/>
    <m/>
    <m/>
    <m/>
    <m/>
    <m/>
    <m/>
    <m/>
  </r>
  <r>
    <n v="8"/>
    <s v="B"/>
    <s v="201706"/>
    <s v="Juin"/>
    <n v="2017"/>
    <s v="Brard "/>
    <s v="Yvette"/>
    <n v="81"/>
    <s v="Femme"/>
    <d v="1934-11-12T00:00:00"/>
    <d v="2017-05-13T00:00:00"/>
    <d v="2017-06-06T00:00:00"/>
    <n v="24"/>
    <s v="Onco"/>
    <s v="Gynécologique"/>
    <s v="sein"/>
    <s v="NC"/>
    <s v="NC"/>
    <n v="60"/>
    <n v="60"/>
    <s v="NC"/>
    <s v="renseigné"/>
    <x v="1"/>
    <n v="2"/>
    <s v="entre 1 et 5"/>
    <n v="0"/>
    <s v="NC"/>
    <s v="NC"/>
    <s v="perte"/>
    <s v="NC"/>
    <n v="0"/>
    <n v="0"/>
    <s v="renseigné"/>
    <s v="non renseigné"/>
    <s v="non renseigné"/>
    <x v="4"/>
    <s v="4_NSP"/>
    <s v="NC"/>
    <n v="0"/>
    <n v="0"/>
    <n v="0"/>
    <d v="2018-06-04T00:00:00"/>
    <d v="2017-02-06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</r>
  <r>
    <n v="41"/>
    <s v="A"/>
    <s v="201612"/>
    <s v="Décembre"/>
    <n v="2016"/>
    <s v="Brondel"/>
    <s v="Louisa"/>
    <n v="84"/>
    <s v="Femme"/>
    <d v="1932-09-18T00:00:00"/>
    <d v="2016-12-05T00:00:00"/>
    <d v="2016-12-27T00:00:00"/>
    <n v="22"/>
    <s v="Hemato"/>
    <s v=""/>
    <s v="LAM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x v="8"/>
    <s v="3_DS"/>
    <s v="NC"/>
    <n v="300"/>
    <n v="0"/>
    <n v="0"/>
    <d v="2017-12-27T00:00:00"/>
    <d v="2016-12-14T00:00:00"/>
    <n v="0"/>
    <n v="3"/>
    <s v="NC"/>
    <s v="NON"/>
    <s v="NON"/>
    <s v="NC"/>
    <s v="OUI"/>
    <s v="NON"/>
    <s v="NON"/>
    <s v="NC"/>
    <s v="NC"/>
    <s v="OUI"/>
    <s v="Parenteral"/>
    <s v="N7"/>
    <s v="OUI"/>
    <s v="NON"/>
    <s v="NON"/>
    <s v="OUI"/>
    <s v="OUI"/>
    <s v="NC"/>
    <s v="NON"/>
    <s v="NC"/>
    <s v="on"/>
    <s v="NC"/>
    <n v="26"/>
    <s v="NON"/>
    <s v="OUI"/>
    <s v="IV"/>
    <s v="OUI"/>
    <d v="2016-12-14T00:00:00"/>
    <s v="staph epi"/>
    <s v="olimel intro le 5/12, Staph ep, i"/>
    <m/>
    <m/>
    <s v="OUI"/>
    <m/>
    <m/>
    <m/>
    <m/>
  </r>
  <r>
    <n v="125"/>
    <s v="C"/>
    <s v="201712"/>
    <s v="Décembre"/>
    <n v="2017"/>
    <s v="Brunschwing"/>
    <s v="jean paul"/>
    <n v="67"/>
    <s v="Homme"/>
    <d v="1949-02-07T00:00:00"/>
    <d v="2017-11-14T00:00:00"/>
    <d v="2017-12-09T00:00:00"/>
    <n v="25"/>
    <s v="Onco"/>
    <s v="Prostate"/>
    <s v="prostate"/>
    <n v="175"/>
    <n v="75"/>
    <n v="67"/>
    <s v="NC"/>
    <n v="22"/>
    <s v="renseigné"/>
    <x v="0"/>
    <n v="1"/>
    <s v="entre 1 et 5"/>
    <s v="NC"/>
    <n v="-8"/>
    <n v="11"/>
    <s v="NC"/>
    <s v="gain"/>
    <s v="NC"/>
    <s v="NC"/>
    <s v="non renseigné"/>
    <s v="renseigné"/>
    <s v="renseigné"/>
    <x v="3"/>
    <s v="2_DM"/>
    <s v="NC"/>
    <n v="75"/>
    <s v="NC"/>
    <s v="NC"/>
    <s v="NC"/>
    <s v="NC"/>
    <n v="1"/>
    <n v="2"/>
    <s v="NC"/>
    <s v="NON"/>
    <s v="NC"/>
    <s v="NC"/>
    <s v="OUI"/>
    <s v="NON"/>
    <s v="OUI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  <s v="NC"/>
    <s v="NC"/>
    <s v="NC"/>
    <m/>
    <m/>
    <m/>
    <m/>
    <m/>
    <m/>
    <m/>
  </r>
  <r>
    <n v="42"/>
    <s v="A"/>
    <s v="201612"/>
    <s v="Décembre"/>
    <n v="2016"/>
    <s v="Cachin"/>
    <s v="Henri"/>
    <n v="70"/>
    <s v="Homme"/>
    <d v="1946-09-27T00:00:00"/>
    <d v="2016-12-05T00:00:00"/>
    <d v="2016-12-12T00:00:00"/>
    <n v="7"/>
    <s v="Onco"/>
    <s v="Digestif"/>
    <s v="pancreas"/>
    <n v="174"/>
    <n v="57"/>
    <n v="59"/>
    <s v="NC"/>
    <n v="19"/>
    <s v="renseigné"/>
    <x v="0"/>
    <n v="1"/>
    <s v="entre 1 et 5"/>
    <s v="NC"/>
    <n v="2"/>
    <n v="-4"/>
    <s v="NC"/>
    <s v="perte"/>
    <s v="NC"/>
    <s v="NC"/>
    <s v="non renseigné"/>
    <s v="renseigné"/>
    <s v="non renseigné"/>
    <x v="4"/>
    <s v="1_OK"/>
    <s v="NC"/>
    <n v="50"/>
    <n v="0"/>
    <n v="0"/>
    <d v="2017-05-18T00:00:00"/>
    <d v="2016-12-28T00:00:00"/>
    <n v="0"/>
    <n v="0"/>
    <s v="NC"/>
    <s v="NC"/>
    <s v="NC"/>
    <s v="NC"/>
    <s v="NON"/>
    <s v="NON"/>
    <s v="NON"/>
    <s v="NC"/>
    <s v="NC"/>
    <s v="NON"/>
    <s v="Parenteral"/>
    <s v="N7"/>
    <s v="OUI"/>
    <s v="NC"/>
    <s v="NC"/>
    <s v="NC"/>
    <s v="NC"/>
    <s v="NC"/>
    <s v="NON"/>
    <s v="NC"/>
    <s v="on"/>
    <d v="2016-09-01T00:00:00"/>
    <n v="0"/>
    <s v="NON"/>
    <s v="OUI"/>
    <s v="IV"/>
    <s v="OUI"/>
    <d v="2016-12-03T00:00:00"/>
    <s v="staph hominis"/>
    <s v="iolimel/ staph hominis"/>
    <m/>
    <m/>
    <m/>
    <s v="OUI"/>
    <m/>
    <m/>
    <m/>
  </r>
  <r>
    <n v="92"/>
    <s v="D"/>
    <s v="201806"/>
    <s v="Juin"/>
    <n v="2018"/>
    <s v="Camilleri"/>
    <s v="colette"/>
    <n v="69"/>
    <s v="Femme"/>
    <d v="1948-10-04T00:00:00"/>
    <d v="2018-05-30T00:00:00"/>
    <d v="2018-06-04T00:00:00"/>
    <n v="5"/>
    <s v="Onco"/>
    <s v="Urinaire"/>
    <s v="vessie"/>
    <n v="155"/>
    <n v="38"/>
    <n v="49"/>
    <s v="NC"/>
    <n v="20"/>
    <s v="renseigné"/>
    <x v="0"/>
    <n v="1"/>
    <s v="entre 1 et 5"/>
    <s v="NC"/>
    <n v="11"/>
    <n v="-29"/>
    <s v="NC"/>
    <s v="perte"/>
    <s v="NC"/>
    <s v="NC"/>
    <s v="non renseigné"/>
    <s v="renseigné"/>
    <s v="renseigné"/>
    <x v="9"/>
    <s v="1_OK"/>
    <s v="NC"/>
    <n v="9"/>
    <n v="0.88"/>
    <n v="0.82"/>
    <d v="2018-08-03T00:00:00"/>
    <s v="NC"/>
    <n v="0"/>
    <n v="0"/>
    <s v="m1"/>
    <s v="OUI"/>
    <s v="NON"/>
    <s v="NON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8-01-01T00:00:00"/>
    <s v="NC"/>
    <s v="NON"/>
    <s v="OUI"/>
    <s v="IV"/>
    <s v="NON"/>
    <s v="NC"/>
    <s v="NC"/>
    <s v="NC"/>
    <m/>
    <m/>
    <m/>
    <m/>
    <m/>
    <m/>
    <m/>
  </r>
  <r>
    <n v="31"/>
    <s v="B"/>
    <s v="201706"/>
    <s v="Juin"/>
    <n v="2017"/>
    <s v="Carrera"/>
    <s v="jean paul"/>
    <n v="58"/>
    <s v="Homme"/>
    <d v="1957-10-30T00:00:00"/>
    <d v="2017-06-08T00:00:00"/>
    <d v="2017-06-10T00:00:00"/>
    <n v="2"/>
    <s v="Onco"/>
    <s v="Digestif"/>
    <s v="gastrique"/>
    <n v="170"/>
    <n v="68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06-10T00:00:00"/>
    <d v="2017-06-0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43"/>
    <s v="A"/>
    <s v="201612"/>
    <s v="Décembre"/>
    <n v="2016"/>
    <s v="Carrere"/>
    <s v="Jacqueline"/>
    <n v="66"/>
    <s v="Femme"/>
    <d v="1950-01-19T00:00:00"/>
    <d v="2016-12-03T00:00:00"/>
    <d v="2016-12-05T00:00:00"/>
    <n v="2"/>
    <s v="Hemato"/>
    <s v=""/>
    <s v="LAM"/>
    <n v="153"/>
    <s v="NC"/>
    <n v="55"/>
    <s v="NC"/>
    <n v="23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x v="4"/>
    <s v="1_OK"/>
    <s v="NC"/>
    <n v="0"/>
    <n v="0"/>
    <n v="0"/>
    <d v="2017-07-12T00:00:00"/>
    <d v="2017-04-05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hemocs mal realisées"/>
    <m/>
    <m/>
    <m/>
    <m/>
    <m/>
    <m/>
    <m/>
  </r>
  <r>
    <n v="93"/>
    <s v="D"/>
    <s v="201806"/>
    <s v="Juin"/>
    <n v="2018"/>
    <s v="ceniccola"/>
    <s v="patricia"/>
    <n v="56"/>
    <s v="Femme"/>
    <d v="1962-05-17T00:00:00"/>
    <d v="2018-06-04T00:00:00"/>
    <d v="2018-06-11T00:00:00"/>
    <n v="7"/>
    <s v="Onco"/>
    <s v="Gynécologique"/>
    <s v="sein"/>
    <n v="165"/>
    <n v="85"/>
    <n v="82"/>
    <s v="NC"/>
    <n v="30"/>
    <s v="renseigné"/>
    <x v="1"/>
    <n v="1"/>
    <s v="entre 1 et 5"/>
    <s v="NC"/>
    <n v="-3"/>
    <n v="4"/>
    <s v="NC"/>
    <s v="gain"/>
    <s v="NC"/>
    <s v="NC"/>
    <s v="non renseigné"/>
    <s v="renseigné"/>
    <s v="renseigné"/>
    <x v="10"/>
    <s v="1_OK"/>
    <s v="NC"/>
    <n v="83"/>
    <s v="NC"/>
    <s v="NC"/>
    <d v="2018-06-11T00:00:00"/>
    <s v="NC"/>
    <n v="0"/>
    <n v="0"/>
    <s v="NC"/>
    <s v="NON"/>
    <s v="NC"/>
    <s v="NC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NON"/>
    <s v="SP"/>
    <s v="NON"/>
    <s v="NC"/>
    <s v="NC"/>
    <s v="NC"/>
    <m/>
    <m/>
    <m/>
    <m/>
    <m/>
    <m/>
    <m/>
  </r>
  <r>
    <n v="9"/>
    <s v="B"/>
    <s v="201706"/>
    <s v="Juin"/>
    <n v="2017"/>
    <s v="Champion"/>
    <s v="Rene"/>
    <n v="74"/>
    <s v="Homme"/>
    <d v="1942-02-04T00:00:00"/>
    <d v="2017-06-01T00:00:00"/>
    <d v="2017-06-27T00:00:00"/>
    <n v="26"/>
    <s v="Hemato"/>
    <s v=""/>
    <s v="myelome"/>
    <n v="178"/>
    <s v="NC"/>
    <n v="94"/>
    <n v="100"/>
    <n v="30"/>
    <s v="renseigné"/>
    <x v="1"/>
    <n v="5"/>
    <s v="entre 5 et 10"/>
    <n v="6"/>
    <s v="NC"/>
    <s v="NC"/>
    <s v="perte"/>
    <s v="NC"/>
    <n v="-6"/>
    <n v="6"/>
    <s v="renseigné"/>
    <s v="non renseigné"/>
    <s v="non renseigné"/>
    <x v="4"/>
    <s v="4_NSP"/>
    <s v="NC"/>
    <n v="0"/>
    <n v="0"/>
    <n v="0"/>
    <d v="2017-07-03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10"/>
    <s v="B"/>
    <s v="201706"/>
    <s v="Juin"/>
    <n v="2017"/>
    <s v="Chretien"/>
    <s v="Helene"/>
    <n v="82"/>
    <s v="Femme"/>
    <d v="1933-07-15T00:00:00"/>
    <d v="2017-06-01T00:00:00"/>
    <d v="2017-06-08T00:00:00"/>
    <n v="7"/>
    <s v="Hemato"/>
    <s v=""/>
    <s v="LAL"/>
    <n v="160"/>
    <n v="52"/>
    <n v="52"/>
    <n v="55"/>
    <n v="20"/>
    <s v="renseigné"/>
    <x v="0"/>
    <n v="2"/>
    <s v="entre 1 et 5"/>
    <n v="3"/>
    <n v="0"/>
    <n v="0"/>
    <s v="perte"/>
    <s v="perte"/>
    <n v="-6"/>
    <n v="6"/>
    <s v="renseigné"/>
    <s v="renseigné"/>
    <s v="non renseigné"/>
    <x v="4"/>
    <s v="2_DM"/>
    <s v="NC"/>
    <n v="0"/>
    <n v="0"/>
    <n v="0"/>
    <s v="NC"/>
    <s v="NC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126"/>
    <s v="C"/>
    <s v="201712"/>
    <s v="Décembre"/>
    <n v="2017"/>
    <s v="Chretien"/>
    <s v="Helene"/>
    <n v="84"/>
    <s v="Femme"/>
    <d v="1933-07-15T00:00:00"/>
    <d v="2017-11-14T00:00:00"/>
    <d v="2017-12-09T00:00:00"/>
    <n v="25"/>
    <s v="Hemato"/>
    <s v=""/>
    <s v="LA"/>
    <n v="163"/>
    <s v="NC"/>
    <n v="45"/>
    <n v="49"/>
    <n v="17"/>
    <s v="renseigné"/>
    <x v="4"/>
    <n v="2"/>
    <s v="entre 1 et 5"/>
    <n v="4"/>
    <s v="NC"/>
    <s v="NC"/>
    <s v="perte"/>
    <s v="NC"/>
    <n v="-9"/>
    <n v="9"/>
    <s v="renseigné"/>
    <s v="non renseigné"/>
    <s v="renseigné"/>
    <x v="1"/>
    <s v="3_DS"/>
    <s v="NC"/>
    <s v="NC"/>
    <s v="NC"/>
    <s v="NC"/>
    <d v="2017-12-09T00:00:00"/>
    <d v="2017-11-29T00:00:00"/>
    <n v="1"/>
    <n v="0"/>
    <s v="m6"/>
    <s v="NC"/>
    <s v="NC"/>
    <s v="DSE43"/>
    <s v="OUI"/>
    <s v="NON"/>
    <s v="OUI"/>
    <s v="NC"/>
    <s v="OUI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  <d v="2017-11-15T00:00:00"/>
    <s v="staph epi"/>
    <s v="taph epi… pas d'olimel"/>
    <m/>
    <m/>
    <s v="OUI"/>
    <m/>
    <m/>
    <m/>
    <m/>
  </r>
  <r>
    <n v="127"/>
    <s v="C"/>
    <s v="201712"/>
    <s v="Décembre"/>
    <n v="2017"/>
    <s v="colombo"/>
    <s v="aldo"/>
    <n v="66"/>
    <s v="Homme"/>
    <d v="1951-01-09T00:00:00"/>
    <d v="2017-12-03T00:00:00"/>
    <d v="2017-12-13T00:00:00"/>
    <n v="10"/>
    <s v="Onco"/>
    <s v="Cérébral"/>
    <s v="ependymome du cervelet"/>
    <n v="183"/>
    <n v="74"/>
    <n v="64"/>
    <s v="NC"/>
    <n v="19"/>
    <s v="renseigné"/>
    <x v="0"/>
    <n v="1"/>
    <s v="entre 1 et 5"/>
    <s v="NC"/>
    <n v="-10"/>
    <n v="14"/>
    <s v="NC"/>
    <s v="gain"/>
    <s v="NC"/>
    <s v="NC"/>
    <s v="non renseigné"/>
    <s v="renseigné"/>
    <s v="renseigné"/>
    <x v="11"/>
    <s v="1_OK"/>
    <s v="NC"/>
    <n v="12"/>
    <n v="1.21"/>
    <n v="0.87"/>
    <d v="2017-01-08T00:00:00"/>
    <s v="NC"/>
    <n v="1"/>
    <n v="2"/>
    <s v="m1"/>
    <s v="OUI"/>
    <s v="NC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</r>
  <r>
    <n v="128"/>
    <s v="C"/>
    <s v="201712"/>
    <s v="Décembre"/>
    <n v="2017"/>
    <s v="costanzo"/>
    <s v="robert"/>
    <n v="76"/>
    <s v="Homme"/>
    <d v="1941-07-04T00:00:00"/>
    <d v="2017-12-01T00:00:00"/>
    <d v="2017-12-15T00:00:00"/>
    <n v="14"/>
    <s v="Hemato"/>
    <s v=""/>
    <s v="LLC"/>
    <n v="171"/>
    <n v="74"/>
    <n v="63"/>
    <s v="NC"/>
    <n v="22"/>
    <s v="non renseigné"/>
    <x v="3"/>
    <n v="1"/>
    <s v="entre 1 et 5"/>
    <s v="NC"/>
    <n v="-11"/>
    <n v="15"/>
    <s v="NC"/>
    <s v="gain"/>
    <s v="NC"/>
    <s v="NC"/>
    <s v="non renseigné"/>
    <s v="renseigné"/>
    <s v="renseigné"/>
    <x v="6"/>
    <s v="3_DS"/>
    <s v="NC"/>
    <n v="48"/>
    <s v="NC"/>
    <s v="NC"/>
    <d v="2017-09-24T00:00:00"/>
    <s v="NC"/>
    <n v="0"/>
    <n v="2"/>
    <s v="m6"/>
    <s v="NON"/>
    <s v="NC"/>
    <s v="NC"/>
    <s v="NON"/>
    <s v="NON"/>
    <s v="NON"/>
    <s v="NC"/>
    <s v="OUI"/>
    <s v="OUI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68"/>
    <s v="A"/>
    <s v="201612"/>
    <s v="Décembre"/>
    <n v="2016"/>
    <s v="Danaila"/>
    <s v="Valuta"/>
    <n v="56"/>
    <s v="Femme"/>
    <d v="1960-11-16T00:00:00"/>
    <d v="2016-12-06T00:00:00"/>
    <d v="2016-12-08T00:00:00"/>
    <n v="1"/>
    <s v="Onco"/>
    <s v="ORL"/>
    <s v="ORL"/>
    <n v="170"/>
    <s v="NC"/>
    <n v="44"/>
    <s v="NC"/>
    <n v="15"/>
    <s v="non renseigné"/>
    <x v="3"/>
    <n v="1"/>
    <s v="entre 1 et 5"/>
    <s v="NC"/>
    <s v="NC"/>
    <s v="NC"/>
    <s v="NC"/>
    <s v="NC"/>
    <s v="NC"/>
    <s v="NC"/>
    <s v="non renseigné"/>
    <s v="non renseigné"/>
    <s v="non renseigné"/>
    <x v="4"/>
    <s v="3_DS"/>
    <s v="NC"/>
    <n v="0"/>
    <n v="0"/>
    <n v="0"/>
    <d v="2018-08-14T00:00:00"/>
    <d v="2017-01-25T00:00:00"/>
    <n v="0"/>
    <n v="0"/>
    <s v="NC"/>
    <s v="NC"/>
    <s v="NC"/>
    <s v="NC"/>
    <s v="NON"/>
    <s v="NON"/>
    <s v="NON"/>
    <s v="NON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  <s v="NC"/>
    <s v="NC"/>
    <s v="NC"/>
    <m/>
    <m/>
    <m/>
    <m/>
    <m/>
    <m/>
    <m/>
  </r>
  <r>
    <n v="129"/>
    <s v="C"/>
    <s v="201712"/>
    <s v="Décembre"/>
    <n v="2017"/>
    <s v="Delprete"/>
    <s v="maria"/>
    <n v="82"/>
    <s v="Femme"/>
    <d v="1935-07-06T00:00:00"/>
    <d v="2017-11-09T00:00:00"/>
    <d v="2017-12-08T00:00:00"/>
    <n v="29"/>
    <s v="Hemato"/>
    <s v=""/>
    <s v="myelome"/>
    <n v="160"/>
    <n v="84"/>
    <n v="73"/>
    <n v="69.400000000000006"/>
    <n v="29"/>
    <s v="renseigné"/>
    <x v="2"/>
    <n v="13"/>
    <s v="supérieur à 10"/>
    <n v="-3.5999999999999943"/>
    <n v="-11"/>
    <n v="13"/>
    <s v="gain"/>
    <s v="gain"/>
    <n v="5"/>
    <n v="-5"/>
    <s v="renseigné"/>
    <s v="renseigné"/>
    <s v="renseigné"/>
    <x v="1"/>
    <s v="3_DS"/>
    <s v="NC"/>
    <s v="NC"/>
    <s v="NC"/>
    <s v="NC"/>
    <d v="2017-12-08T00:00:00"/>
    <d v="2017-12-01T00:00:00"/>
    <n v="0"/>
    <n v="0"/>
    <s v="m6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OUI"/>
    <s v="NON"/>
    <s v="PO"/>
    <s v="NON"/>
    <s v="NC"/>
    <s v="NC"/>
    <s v="NC"/>
    <m/>
    <m/>
    <m/>
    <m/>
    <m/>
    <m/>
    <m/>
  </r>
  <r>
    <n v="154"/>
    <s v="D"/>
    <s v="201806"/>
    <s v="Juin"/>
    <n v="2018"/>
    <s v="Demongeot"/>
    <s v="Betty"/>
    <n v="68"/>
    <s v="Femme"/>
    <d v="1949-08-21T00:00:00"/>
    <d v="2018-06-06T00:00:00"/>
    <d v="2018-06-08T00:00:00"/>
    <n v="2"/>
    <s v="Onco"/>
    <s v="Digestif"/>
    <s v="pancreas"/>
    <n v="160"/>
    <n v="70"/>
    <n v="66"/>
    <s v="NC"/>
    <n v="26"/>
    <s v="non renseigné"/>
    <x v="3"/>
    <n v="1"/>
    <s v="entre 1 et 5"/>
    <s v="NC"/>
    <n v="-4"/>
    <n v="6"/>
    <s v="NC"/>
    <s v="gain"/>
    <s v="NC"/>
    <s v="NC"/>
    <s v="non renseigné"/>
    <s v="renseigné"/>
    <s v="renseigné"/>
    <x v="0"/>
    <s v="1_OK"/>
    <s v="NC"/>
    <n v="40"/>
    <s v="NC"/>
    <s v="NC"/>
    <s v="NC"/>
    <s v="NC"/>
    <n v="2"/>
    <n v="0"/>
    <s v="m1"/>
    <s v="NON"/>
    <s v="NC"/>
    <s v="NC"/>
    <s v="NON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113"/>
    <s v="D"/>
    <s v="201806"/>
    <s v="Juin"/>
    <n v="2018"/>
    <s v="Derrien"/>
    <s v="gilbert"/>
    <n v="69"/>
    <s v="Homme"/>
    <d v="1945-08-08T00:00:00"/>
    <d v="2018-06-05T00:00:00"/>
    <d v="2018-06-29T00:00:00"/>
    <n v="24"/>
    <s v="Onco"/>
    <s v="Digestif"/>
    <s v="colon"/>
    <n v="174"/>
    <s v="NC"/>
    <n v="52"/>
    <s v="NC"/>
    <n v="17"/>
    <s v="renseigné"/>
    <x v="4"/>
    <n v="1"/>
    <s v="entre 1 et 5"/>
    <s v="NC"/>
    <s v="NC"/>
    <s v="NC"/>
    <s v="NC"/>
    <s v="NC"/>
    <s v="NC"/>
    <s v="NC"/>
    <s v="non renseigné"/>
    <s v="non renseigné"/>
    <s v="renseigné"/>
    <x v="1"/>
    <s v="2_DM"/>
    <s v="NC"/>
    <n v="80"/>
    <n v="1.02"/>
    <n v="0.85"/>
    <d v="2018-07-07T00:00:00"/>
    <s v="NC"/>
    <n v="1"/>
    <n v="2"/>
    <s v="NC"/>
    <s v="OUI"/>
    <s v="NON"/>
    <s v="NC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</r>
  <r>
    <n v="28"/>
    <s v="B"/>
    <s v="201706"/>
    <s v="Juin"/>
    <n v="2017"/>
    <s v="Desnouveaux "/>
    <s v="Gilles"/>
    <n v="62"/>
    <s v="Homme"/>
    <d v="1954-01-10T00:00:00"/>
    <d v="2017-06-07T00:00:00"/>
    <d v="2017-06-08T00:00:00"/>
    <n v="1"/>
    <s v="Onco"/>
    <s v="Digestif"/>
    <s v="gastrique"/>
    <n v="175"/>
    <n v="50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06-08T00:00:00"/>
    <d v="2017-05-1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16"/>
    <s v="D"/>
    <s v="201806"/>
    <s v="Juin"/>
    <n v="2018"/>
    <s v="DHO"/>
    <s v="lucette"/>
    <n v="73"/>
    <s v="Femme"/>
    <d v="1945-01-17T00:00:00"/>
    <d v="2018-06-07T00:00:00"/>
    <d v="2018-07-03T00:00:00"/>
    <n v="26"/>
    <s v="Onco"/>
    <s v="Digestif"/>
    <s v="CHC"/>
    <n v="151"/>
    <n v="86"/>
    <n v="74"/>
    <n v="80"/>
    <n v="32"/>
    <s v="renseigné"/>
    <x v="1"/>
    <n v="3"/>
    <s v="entre 1 et 5"/>
    <n v="6"/>
    <n v="-12"/>
    <n v="14"/>
    <s v="perte"/>
    <s v="gain"/>
    <n v="-8"/>
    <n v="8"/>
    <s v="renseigné"/>
    <s v="renseigné"/>
    <s v="renseigné"/>
    <x v="12"/>
    <s v="3_DS"/>
    <s v="NC"/>
    <n v="40"/>
    <s v="NC"/>
    <s v="NC"/>
    <d v="2018-07-12T00:00:00"/>
    <s v="NC"/>
    <n v="0"/>
    <n v="0"/>
    <s v="m1"/>
    <s v="NON"/>
    <s v="NC"/>
    <s v="DSE43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d v="2017-11-01T00:00:00"/>
    <s v="NC"/>
    <s v="NON"/>
    <s v="NON"/>
    <s v="SP"/>
    <s v="NON"/>
    <s v="NC"/>
    <s v="NC"/>
    <s v="NC"/>
    <m/>
    <m/>
    <m/>
    <m/>
    <m/>
    <m/>
    <m/>
  </r>
  <r>
    <n v="130"/>
    <s v="C"/>
    <s v="201712"/>
    <s v="Décembre"/>
    <n v="2017"/>
    <s v="Enard"/>
    <s v="eric"/>
    <n v="58"/>
    <s v="Homme"/>
    <d v="1959-06-28T00:00:00"/>
    <d v="2017-10-27T00:00:00"/>
    <d v="2017-12-11T00:00:00"/>
    <n v="45"/>
    <s v="Onco"/>
    <s v="Prostate"/>
    <s v="prostate"/>
    <n v="184"/>
    <n v="77"/>
    <n v="69"/>
    <n v="66"/>
    <n v="20"/>
    <s v="renseigné"/>
    <x v="0"/>
    <n v="7"/>
    <s v="entre 5 et 10"/>
    <n v="-3"/>
    <n v="-8"/>
    <n v="10"/>
    <s v="gain"/>
    <s v="gain"/>
    <n v="4"/>
    <n v="-4"/>
    <s v="renseigné"/>
    <s v="renseigné"/>
    <s v="renseigné"/>
    <x v="12"/>
    <s v="2_DM"/>
    <s v="NC"/>
    <n v="20"/>
    <s v="NC"/>
    <s v="NC"/>
    <d v="2017-12-20T00:00:00"/>
    <d v="2017-12-11T00:00:00"/>
    <n v="0"/>
    <n v="0"/>
    <s v="m6"/>
    <s v="NC"/>
    <s v="NC"/>
    <s v="DME44.1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131"/>
    <s v="C"/>
    <s v="201712"/>
    <s v="Décembre"/>
    <n v="2017"/>
    <s v="Eymin"/>
    <s v="jeanine"/>
    <n v="67"/>
    <s v="Femme"/>
    <d v="1950-01-29T00:00:00"/>
    <d v="2017-11-27T00:00:00"/>
    <d v="2017-12-20T00:00:00"/>
    <n v="23"/>
    <s v="Onco"/>
    <s v="ORL"/>
    <s v="ORL"/>
    <n v="162"/>
    <n v="55"/>
    <n v="53"/>
    <n v="57"/>
    <n v="20"/>
    <s v="renseigné"/>
    <x v="0"/>
    <n v="3"/>
    <s v="entre 1 et 5"/>
    <n v="4"/>
    <n v="-2"/>
    <n v="4"/>
    <s v="perte"/>
    <s v="gain"/>
    <n v="-8"/>
    <n v="8"/>
    <s v="renseigné"/>
    <s v="renseigné"/>
    <s v="renseigné"/>
    <x v="2"/>
    <s v="2_DM"/>
    <s v="NC"/>
    <n v="54"/>
    <s v="NC"/>
    <s v="NC"/>
    <d v="2018-04-04T00:00:00"/>
    <s v="NC"/>
    <n v="0"/>
    <n v="0"/>
    <s v="m1"/>
    <s v="NON"/>
    <s v="NC"/>
    <s v="NC"/>
    <s v="NON"/>
    <s v="OUI"/>
    <s v="NON"/>
    <s v="NC"/>
    <s v="NC"/>
    <s v="NON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94"/>
    <s v="D"/>
    <s v="201806"/>
    <s v="Juin"/>
    <n v="2018"/>
    <s v="Faragoni"/>
    <s v="jean"/>
    <n v="84"/>
    <s v="Homme"/>
    <d v="1934-04-30T00:00:00"/>
    <d v="2018-05-31T00:00:00"/>
    <d v="2018-06-07T00:00:00"/>
    <n v="7"/>
    <s v="Onco"/>
    <s v="Urinaire"/>
    <s v="vessie"/>
    <n v="176"/>
    <n v="97"/>
    <n v="78"/>
    <n v="81"/>
    <n v="25"/>
    <s v="renseigné"/>
    <x v="2"/>
    <n v="1"/>
    <s v="entre 1 et 5"/>
    <n v="3"/>
    <n v="-19"/>
    <n v="20"/>
    <s v="perte"/>
    <s v="gain"/>
    <n v="-4"/>
    <n v="4"/>
    <s v="renseigné"/>
    <s v="renseigné"/>
    <s v="non renseigné"/>
    <x v="4"/>
    <s v="4_NSP"/>
    <s v="NC"/>
    <s v="NC"/>
    <s v="NC"/>
    <s v="NC"/>
    <d v="2018-08-02T00:00:00"/>
    <s v="NC"/>
    <n v="1"/>
    <n v="2"/>
    <s v="m6"/>
    <s v="NC"/>
    <s v="NC"/>
    <s v="NC"/>
    <s v="NON"/>
    <s v="NON"/>
    <s v="NON"/>
    <s v="NC"/>
    <s v="NON"/>
    <s v="OUI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  <s v="NC"/>
    <s v="NC"/>
    <s v="NC"/>
    <m/>
    <m/>
    <m/>
    <m/>
    <m/>
    <m/>
    <m/>
  </r>
  <r>
    <n v="132"/>
    <s v="C"/>
    <s v="201712"/>
    <s v="Décembre"/>
    <n v="2017"/>
    <s v="Fautrier"/>
    <s v="Patrice"/>
    <n v="71"/>
    <s v="Homme"/>
    <d v="1946-03-29T00:00:00"/>
    <d v="2017-11-13T00:00:00"/>
    <d v="2017-12-14T00:00:00"/>
    <n v="31"/>
    <s v="Onco"/>
    <s v="ORL"/>
    <s v="ORL"/>
    <n v="174"/>
    <s v="NC"/>
    <n v="72"/>
    <n v="70"/>
    <n v="24"/>
    <s v="renseigné"/>
    <x v="0"/>
    <n v="3"/>
    <s v="entre 1 et 5"/>
    <n v="-2"/>
    <s v="NC"/>
    <s v="NC"/>
    <s v="gain"/>
    <s v="NC"/>
    <n v="3"/>
    <n v="-3"/>
    <s v="renseigné"/>
    <s v="non renseigné"/>
    <s v="renseigné"/>
    <x v="13"/>
    <s v="3_DS"/>
    <s v="NC"/>
    <s v="NC"/>
    <s v="NC"/>
    <s v="NC"/>
    <d v="2018-06-26T00:00:00"/>
    <d v="2018-05-30T00:00:00"/>
    <n v="0"/>
    <n v="0"/>
    <s v="NC"/>
    <s v="NON"/>
    <s v="NC"/>
    <s v="DSE43"/>
    <s v="OUI"/>
    <s v="OUI"/>
    <s v="OUI"/>
    <s v="NC"/>
    <s v="OUI"/>
    <s v="OUI"/>
    <s v="Parenteral"/>
    <s v="NC"/>
    <s v="OUI"/>
    <s v="NON"/>
    <s v="NC"/>
    <s v="NC"/>
    <s v="NC"/>
    <s v="NC"/>
    <s v="OUI"/>
    <s v="NC"/>
    <s v="on"/>
    <s v="NC"/>
    <s v="NC"/>
    <s v="NON"/>
    <s v="OUI"/>
    <s v="IV"/>
    <s v="OUI"/>
    <d v="2017-11-21T00:00:00"/>
    <s v="staph epi"/>
    <s v="juste avant hospit , avait olimel"/>
    <m/>
    <m/>
    <s v="OUI"/>
    <m/>
    <m/>
    <m/>
    <m/>
  </r>
  <r>
    <n v="146"/>
    <s v="C"/>
    <s v="201712"/>
    <s v="Décembre"/>
    <n v="2017"/>
    <s v="Fecy"/>
    <s v="frederic"/>
    <n v="54"/>
    <s v="Homme"/>
    <d v="1963-08-07T00:00:00"/>
    <d v="2017-12-06T00:00:00"/>
    <d v="2017-12-21T00:00:00"/>
    <n v="15"/>
    <s v="Onco"/>
    <s v="Digestif"/>
    <s v="colon"/>
    <n v="183"/>
    <n v="61"/>
    <n v="51"/>
    <n v="49"/>
    <n v="15"/>
    <s v="renseigné"/>
    <x v="4"/>
    <n v="2"/>
    <s v="entre 1 et 5"/>
    <n v="-2"/>
    <n v="-10"/>
    <n v="16"/>
    <s v="gain"/>
    <s v="gain"/>
    <n v="4"/>
    <n v="-4"/>
    <s v="renseigné"/>
    <s v="renseigné"/>
    <s v="non renseigné"/>
    <x v="4"/>
    <s v="3_DS"/>
    <s v="NC"/>
    <s v="NC"/>
    <s v="NC"/>
    <s v="NC"/>
    <d v="2018-03-03T00:00:00"/>
    <d v="2018-02-27T00:00:00"/>
    <n v="3"/>
    <n v="2"/>
    <s v="m1"/>
    <s v="NC"/>
    <s v="NC"/>
    <s v="DSE43"/>
    <s v="OUI"/>
    <s v="NON"/>
    <s v="OUI"/>
    <s v="OUI"/>
    <s v="OUI"/>
    <s v="OUI"/>
    <s v="Parenteral"/>
    <s v="N7"/>
    <s v="NC"/>
    <s v="NON"/>
    <s v="NON"/>
    <s v="NC"/>
    <s v="NC"/>
    <s v="NC"/>
    <s v="NC"/>
    <s v="NC"/>
    <s v="on"/>
    <s v="NC"/>
    <s v="NC"/>
    <s v="NON"/>
    <s v="OUI"/>
    <s v="IV"/>
    <s v="NON"/>
    <s v="NC"/>
    <s v="NC"/>
    <s v="NC"/>
    <m/>
    <m/>
    <m/>
    <m/>
    <m/>
    <m/>
    <m/>
  </r>
  <r>
    <n v="69"/>
    <s v="A"/>
    <s v="201612"/>
    <s v="Décembre"/>
    <n v="2016"/>
    <s v="Ferrero"/>
    <s v="Bernard"/>
    <n v="62"/>
    <s v="Homme"/>
    <d v="1954-09-07T00:00:00"/>
    <d v="2017-12-07T00:00:00"/>
    <d v="2017-12-15T00:00:00"/>
    <n v="8"/>
    <s v="Onco"/>
    <s v="Digestif"/>
    <s v="CHC"/>
    <n v="170"/>
    <n v="65"/>
    <n v="70"/>
    <n v="72"/>
    <n v="24"/>
    <s v="renseigné"/>
    <x v="0"/>
    <n v="2"/>
    <s v="entre 1 et 5"/>
    <n v="2"/>
    <n v="5"/>
    <n v="-8"/>
    <s v="perte"/>
    <s v="perte"/>
    <n v="-3"/>
    <n v="3"/>
    <s v="renseigné"/>
    <s v="renseigné"/>
    <s v="renseigné"/>
    <x v="14"/>
    <s v="3_DS"/>
    <s v="NC"/>
    <n v="0"/>
    <n v="0"/>
    <n v="0"/>
    <d v="2017-01-01T00:00:00"/>
    <s v="NC"/>
    <n v="0"/>
    <n v="3"/>
    <s v="NC"/>
    <s v="NC"/>
    <s v="NC"/>
    <s v="NC"/>
    <s v="OUI"/>
    <s v="NON"/>
    <s v="NON"/>
    <s v="NC"/>
    <s v="NC"/>
    <s v="OUI"/>
    <s v="Parenteral"/>
    <s v="N7"/>
    <s v="OUI"/>
    <s v="NC"/>
    <s v="NC"/>
    <s v="NC"/>
    <s v="NC"/>
    <s v="NC"/>
    <s v="NC"/>
    <s v="NC"/>
    <s v="NC"/>
    <d v="2016-11-01T00:00:00"/>
    <n v="0"/>
    <s v="OUI"/>
    <s v="NON"/>
    <s v="PO"/>
    <s v="OUI"/>
    <d v="2016-12-16T00:00:00"/>
    <s v="staph epi"/>
    <s v="olimel/staph epi"/>
    <m/>
    <m/>
    <s v="OUI"/>
    <m/>
    <m/>
    <m/>
    <m/>
  </r>
  <r>
    <n v="121"/>
    <s v="D"/>
    <s v="201806"/>
    <s v="Juin"/>
    <n v="2018"/>
    <s v="Fourmillier"/>
    <s v="Josette"/>
    <n v="66"/>
    <s v="Femme"/>
    <d v="1950-09-06T00:00:00"/>
    <d v="2018-06-06T00:00:00"/>
    <d v="2018-06-13T00:00:00"/>
    <n v="7"/>
    <s v="Onco"/>
    <s v="Gynécologique"/>
    <s v="ovaire"/>
    <n v="162"/>
    <n v="70"/>
    <n v="69"/>
    <s v="NC"/>
    <n v="26"/>
    <s v="non renseigné"/>
    <x v="3"/>
    <n v="1"/>
    <s v="entre 1 et 5"/>
    <s v="NC"/>
    <n v="-1"/>
    <n v="1"/>
    <s v="NC"/>
    <s v="gain"/>
    <s v="NC"/>
    <s v="NC"/>
    <s v="non renseigné"/>
    <s v="renseigné"/>
    <s v="renseigné"/>
    <x v="15"/>
    <s v="2_DM"/>
    <s v="NC"/>
    <n v="83"/>
    <s v="NC"/>
    <s v="NC"/>
    <s v="NC"/>
    <s v="NC"/>
    <n v="0"/>
    <n v="0"/>
    <s v="NC"/>
    <s v="NON"/>
    <s v="NC"/>
    <s v="NC"/>
    <s v="NC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</r>
  <r>
    <n v="147"/>
    <s v="C"/>
    <s v="201712"/>
    <s v="Décembre"/>
    <n v="2017"/>
    <s v="Francheschini "/>
    <s v="germaine"/>
    <n v="74"/>
    <s v="Femme"/>
    <d v="1943-05-07T00:00:00"/>
    <d v="2017-12-06T00:00:00"/>
    <d v="2017-12-21T00:00:00"/>
    <n v="15"/>
    <s v="Onco"/>
    <s v="Gynécologique"/>
    <s v="sein"/>
    <n v="160"/>
    <n v="44"/>
    <n v="40"/>
    <n v="42"/>
    <n v="16"/>
    <s v="renseigné"/>
    <x v="4"/>
    <n v="2"/>
    <s v="entre 1 et 5"/>
    <n v="2"/>
    <n v="-4"/>
    <n v="9"/>
    <s v="perte"/>
    <s v="gain"/>
    <n v="-5"/>
    <n v="5"/>
    <s v="renseigné"/>
    <s v="renseigné"/>
    <s v="non renseigné"/>
    <x v="4"/>
    <s v="3_DS"/>
    <s v="NC"/>
    <s v="NC"/>
    <s v="NC"/>
    <s v="NC"/>
    <d v="2018-08-20T00:00:00"/>
    <d v="2018-04-18T00:00:00"/>
    <n v="1"/>
    <n v="2"/>
    <s v="m7"/>
    <s v="NON"/>
    <s v="NC"/>
    <s v="NC"/>
    <s v="OUI"/>
    <s v="OUI"/>
    <s v="OUI"/>
    <s v="OUI"/>
    <s v="NC"/>
    <s v="OUI"/>
    <s v="Parenteral"/>
    <s v="N7"/>
    <s v="NC"/>
    <s v="NC"/>
    <s v="NC"/>
    <s v="NC"/>
    <s v="NC"/>
    <s v="NC"/>
    <s v="NON"/>
    <s v="NC"/>
    <s v="NC"/>
    <s v="NC"/>
    <s v="NC"/>
    <s v="NON"/>
    <s v="OUI"/>
    <s v="IV"/>
    <s v="OUI"/>
    <d v="2017-12-04T00:00:00"/>
    <s v="klebsielle"/>
    <s v="olimel/ klebsielle avait NP ala maison"/>
    <m/>
    <m/>
    <m/>
    <m/>
    <m/>
    <s v="OUI"/>
    <m/>
  </r>
  <r>
    <n v="11"/>
    <s v="B"/>
    <s v="201706"/>
    <s v="Juin"/>
    <n v="2017"/>
    <s v="Gachelin"/>
    <s v="Nicole"/>
    <n v="81"/>
    <s v="Femme"/>
    <d v="1935-03-03T00:00:00"/>
    <d v="2017-05-30T00:00:00"/>
    <d v="2017-06-09T00:00:00"/>
    <n v="10"/>
    <s v="Onco"/>
    <s v="Digestif"/>
    <s v="pancreas"/>
    <s v="NC"/>
    <s v="NC"/>
    <s v="NC"/>
    <s v="NC"/>
    <s v="NC"/>
    <s v="non renseigné"/>
    <x v="3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07-05T00:00:00"/>
    <d v="2017-06-12T00:00:00"/>
    <n v="0"/>
    <n v="0"/>
    <s v="NC"/>
    <s v="NC"/>
    <s v="NC"/>
    <s v="NC"/>
    <s v="NC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95"/>
    <s v="D"/>
    <s v="201806"/>
    <s v="Juin"/>
    <n v="2018"/>
    <s v="Gaignier"/>
    <s v="Jean marc"/>
    <n v="66"/>
    <s v="Homme"/>
    <d v="1951-10-29T00:00:00"/>
    <d v="2018-05-24T00:00:00"/>
    <d v="2018-06-13T00:00:00"/>
    <n v="20"/>
    <s v="Onco"/>
    <s v="ORL"/>
    <s v="ORL"/>
    <n v="181"/>
    <n v="97"/>
    <n v="86"/>
    <n v="89"/>
    <n v="26"/>
    <s v="renseigné"/>
    <x v="2"/>
    <n v="2"/>
    <s v="entre 1 et 5"/>
    <n v="3"/>
    <n v="-11"/>
    <n v="11"/>
    <s v="perte"/>
    <s v="gain"/>
    <n v="-3"/>
    <n v="3"/>
    <s v="renseigné"/>
    <s v="renseigné"/>
    <s v="renseigné"/>
    <x v="6"/>
    <s v="2_DM"/>
    <s v="NC"/>
    <n v="11"/>
    <n v="0.87"/>
    <n v="0.65"/>
    <d v="2018-06-23T00:00:00"/>
    <d v="2018-05-26T00:00:00"/>
    <n v="2"/>
    <n v="2"/>
    <s v="m6"/>
    <s v="OUI"/>
    <s v="OUI"/>
    <s v="DME44.1"/>
    <s v="OUI"/>
    <s v="OUI"/>
    <s v="OUI"/>
    <s v="OUI"/>
    <s v="OUI"/>
    <s v="OUI"/>
    <s v="enterale"/>
    <s v="sng"/>
    <s v="NC"/>
    <s v="NC"/>
    <s v="NON"/>
    <s v="NC"/>
    <s v="NC"/>
    <s v="NC"/>
    <s v="NON"/>
    <s v="NC"/>
    <s v="NC"/>
    <d v="2018-03-01T00:00:00"/>
    <s v="NC"/>
    <s v="NON"/>
    <s v="OUI"/>
    <s v="IV"/>
    <s v="NON"/>
    <s v="NC"/>
    <s v="NC"/>
    <s v="NC"/>
    <m/>
    <m/>
    <m/>
    <m/>
    <m/>
    <m/>
    <m/>
  </r>
  <r>
    <n v="45"/>
    <s v="A"/>
    <s v="201612"/>
    <s v="Décembre"/>
    <n v="2016"/>
    <s v="Giannasi"/>
    <s v="Celine"/>
    <n v="45"/>
    <s v="Femme"/>
    <d v="1971-04-15T00:00:00"/>
    <d v="2016-11-30T00:00:00"/>
    <d v="2016-12-05T00:00:00"/>
    <n v="5"/>
    <s v="Onco"/>
    <s v="Gynécologique"/>
    <s v="sein"/>
    <n v="159"/>
    <n v="56"/>
    <n v="55"/>
    <n v="54"/>
    <n v="22"/>
    <s v="renseigné"/>
    <x v="0"/>
    <n v="2"/>
    <s v="entre 1 et 5"/>
    <n v="-1"/>
    <n v="-1"/>
    <n v="2"/>
    <s v="gain"/>
    <s v="gain"/>
    <n v="2"/>
    <n v="-2"/>
    <s v="renseigné"/>
    <s v="renseigné"/>
    <s v="non renseigné"/>
    <x v="4"/>
    <s v="1_OK"/>
    <s v="NC"/>
    <n v="0"/>
    <n v="0"/>
    <n v="0"/>
    <d v="2017-03-24T00:00:00"/>
    <d v="2017-03-03T00:00:00"/>
    <n v="0"/>
    <n v="0"/>
    <s v="NC"/>
    <s v="NC"/>
    <s v="NC"/>
    <s v="NC"/>
    <s v="OUI"/>
    <s v="OUI"/>
    <s v="NON"/>
    <s v="NC"/>
    <s v="NC"/>
    <s v="NON"/>
    <s v="Parenteral"/>
    <s v="NC"/>
    <s v="NC"/>
    <s v="NC"/>
    <s v="NC"/>
    <s v="NC"/>
    <s v="NC"/>
    <s v="NC"/>
    <s v="NON"/>
    <s v="NC"/>
    <s v="NC"/>
    <d v="2016-10-01T00:00:00"/>
    <n v="0"/>
    <s v="NON"/>
    <s v="OUI"/>
    <s v="IV"/>
    <s v="NON"/>
    <s v="NC"/>
    <m/>
    <s v="inf en mars 2017 a staph epi/ NP deces dans les suites"/>
    <m/>
    <m/>
    <m/>
    <m/>
    <m/>
    <m/>
    <m/>
  </r>
  <r>
    <n v="117"/>
    <s v="D"/>
    <s v="201806"/>
    <s v="Juin"/>
    <n v="2018"/>
    <s v="Gomez"/>
    <s v="helene"/>
    <n v="53"/>
    <s v="Femme"/>
    <d v="1965-04-14T00:00:00"/>
    <d v="2018-06-07T00:00:00"/>
    <d v="2018-06-09T00:00:00"/>
    <n v="2"/>
    <s v="Hemato"/>
    <s v=""/>
    <s v="lymphome"/>
    <n v="166"/>
    <n v="72"/>
    <n v="70"/>
    <s v="NC"/>
    <n v="25"/>
    <s v="renseigné"/>
    <x v="2"/>
    <n v="1"/>
    <s v="entre 1 et 5"/>
    <s v="NC"/>
    <n v="-2"/>
    <n v="3"/>
    <s v="NC"/>
    <s v="gain"/>
    <s v="NC"/>
    <s v="NC"/>
    <s v="non renseigné"/>
    <s v="renseigné"/>
    <s v="renseigné"/>
    <x v="16"/>
    <s v="1_OK"/>
    <s v="NC"/>
    <n v="3"/>
    <s v="NC"/>
    <s v="NC"/>
    <d v="2018-09-19T00:00:00"/>
    <s v="NC"/>
    <n v="0"/>
    <n v="0"/>
    <s v="NC"/>
    <s v="NON"/>
    <s v="NC"/>
    <s v="NC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46"/>
    <s v="A"/>
    <s v="201612"/>
    <s v="Décembre"/>
    <n v="2016"/>
    <s v="Goulas"/>
    <s v="Ginette"/>
    <n v="71"/>
    <s v="Femme"/>
    <d v="1945-10-09T00:00:00"/>
    <d v="2016-11-14T00:00:00"/>
    <d v="2017-01-04T00:00:00"/>
    <n v="51"/>
    <s v="Onco"/>
    <s v="Gynécologique"/>
    <s v="ovaire"/>
    <n v="166"/>
    <n v="78"/>
    <n v="70"/>
    <s v="NC"/>
    <n v="25"/>
    <s v="renseigné"/>
    <x v="2"/>
    <n v="1"/>
    <s v="entre 1 et 5"/>
    <s v="NC"/>
    <n v="-8"/>
    <n v="10"/>
    <s v="NC"/>
    <s v="gain"/>
    <s v="NC"/>
    <s v="NC"/>
    <s v="non renseigné"/>
    <s v="renseigné"/>
    <s v="non renseigné"/>
    <x v="4"/>
    <s v="4_NSP"/>
    <s v="NC"/>
    <n v="0"/>
    <n v="0"/>
    <n v="0"/>
    <d v="2017-01-04T00:00:00"/>
    <d v="2016-12-21T00:00:00"/>
    <n v="0"/>
    <n v="0"/>
    <s v="NC"/>
    <s v="NC"/>
    <s v="NC"/>
    <s v="NC"/>
    <s v="OUI"/>
    <s v="NON"/>
    <s v="NON"/>
    <s v="NC"/>
    <s v="NC"/>
    <s v="NON"/>
    <s v="Parenteral"/>
    <s v="N7"/>
    <s v="NC"/>
    <s v="NC"/>
    <s v="NC"/>
    <s v="NC"/>
    <s v="NC"/>
    <s v="NC"/>
    <s v="NON"/>
    <s v="NC"/>
    <s v="NC"/>
    <d v="2016-08-01T00:00:00"/>
    <n v="0"/>
    <s v="NON"/>
    <s v="OUI"/>
    <s v="IV"/>
    <s v="OUI"/>
    <d v="2017-01-03T00:00:00"/>
    <s v="stpah epi/E.Coli"/>
    <s v="sous olimel juste avant hospit , staph epi + e.coli"/>
    <m/>
    <s v="OUI"/>
    <s v="OUI"/>
    <m/>
    <m/>
    <m/>
    <m/>
  </r>
  <r>
    <n v="32"/>
    <s v="B"/>
    <s v="201706"/>
    <s v="Juin"/>
    <n v="2017"/>
    <s v="Gracia"/>
    <s v="Danielle"/>
    <n v="76"/>
    <s v="Femme"/>
    <d v="1939-07-12T00:00:00"/>
    <d v="2017-06-08T00:00:00"/>
    <d v="2017-06-13T00:00:00"/>
    <n v="5"/>
    <s v="Onco"/>
    <s v="Digestif"/>
    <s v="pancreas"/>
    <n v="165"/>
    <n v="50"/>
    <n v="43"/>
    <s v="NC"/>
    <n v="16"/>
    <s v="renseigné"/>
    <x v="4"/>
    <n v="1"/>
    <s v="entre 1 et 5"/>
    <s v="NC"/>
    <n v="-7"/>
    <n v="14"/>
    <s v="NC"/>
    <s v="gain"/>
    <s v="NC"/>
    <s v="NC"/>
    <s v="non renseigné"/>
    <s v="renseigné"/>
    <s v="non renseigné"/>
    <x v="4"/>
    <s v="3_DS"/>
    <s v="NC"/>
    <n v="0"/>
    <n v="0"/>
    <n v="0"/>
    <d v="2018-03-08T00:00:00"/>
    <d v="2018-03-08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70"/>
    <s v="A"/>
    <s v="201612"/>
    <s v="Décembre"/>
    <n v="2016"/>
    <s v="Gracia"/>
    <s v="Danielle"/>
    <n v="77"/>
    <s v="Femme"/>
    <d v="1939-07-12T00:00:00"/>
    <d v="2016-12-07T00:00:00"/>
    <d v="2016-12-13T00:00:00"/>
    <n v="6"/>
    <s v="Onco"/>
    <s v="Digestif"/>
    <s v="pancreas"/>
    <n v="165"/>
    <s v="NC"/>
    <n v="48"/>
    <n v="51"/>
    <n v="18"/>
    <s v="renseigné"/>
    <x v="4"/>
    <n v="2"/>
    <s v="entre 1 et 5"/>
    <n v="3"/>
    <s v="NC"/>
    <s v="NC"/>
    <s v="perte"/>
    <s v="NC"/>
    <n v="-6"/>
    <n v="6"/>
    <s v="renseigné"/>
    <s v="non renseigné"/>
    <s v="non renseigné"/>
    <x v="4"/>
    <s v="2_DM"/>
    <s v="NC"/>
    <n v="53"/>
    <n v="0"/>
    <n v="0"/>
    <d v="2018-03-08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  <s v="NC"/>
    <s v="NC"/>
    <s v="NC"/>
    <m/>
    <m/>
    <m/>
    <m/>
    <m/>
    <m/>
    <m/>
  </r>
  <r>
    <n v="96"/>
    <s v="D"/>
    <s v="201806"/>
    <s v="Juin"/>
    <n v="2018"/>
    <s v="Guadagnoli"/>
    <s v="evelyne"/>
    <n v="64"/>
    <s v="Femme"/>
    <d v="1954-11-06T00:00:00"/>
    <d v="2018-05-26T00:00:00"/>
    <d v="2018-06-06T00:00:00"/>
    <n v="11"/>
    <s v="Onco"/>
    <s v="Gynécologique"/>
    <s v="sein"/>
    <n v="164"/>
    <n v="62"/>
    <n v="61"/>
    <s v="NC"/>
    <n v="23"/>
    <s v="non renseigné"/>
    <x v="3"/>
    <n v="1"/>
    <s v="entre 1 et 5"/>
    <s v="NC"/>
    <n v="-1"/>
    <n v="2"/>
    <s v="NC"/>
    <s v="gain"/>
    <s v="NC"/>
    <s v="NC"/>
    <s v="non renseigné"/>
    <s v="renseigné"/>
    <s v="renseigné"/>
    <x v="17"/>
    <s v="1_OK"/>
    <s v="NC"/>
    <n v="8"/>
    <n v="1.05"/>
    <n v="0.94"/>
    <d v="2018-08-03T00:00:00"/>
    <d v="2018-05-07T00:00:00"/>
    <n v="2"/>
    <n v="0"/>
    <s v="NC"/>
    <s v="OUI"/>
    <s v="NC"/>
    <s v="NON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</r>
  <r>
    <n v="12"/>
    <s v="B"/>
    <s v="201706"/>
    <s v="Juin"/>
    <n v="2017"/>
    <s v="Guenot"/>
    <s v="Roger"/>
    <n v="85"/>
    <s v="Homme"/>
    <d v="1930-12-24T00:00:00"/>
    <d v="2017-05-23T00:00:00"/>
    <d v="2017-06-17T00:00:00"/>
    <n v="25"/>
    <s v="Hemato"/>
    <s v=""/>
    <s v="LAM"/>
    <n v="167"/>
    <s v="NC"/>
    <n v="104"/>
    <n v="104"/>
    <n v="37"/>
    <s v="non renseigné"/>
    <x v="3"/>
    <n v="2"/>
    <s v="entre 1 et 5"/>
    <n v="0"/>
    <s v="NC"/>
    <s v="NC"/>
    <s v="perte"/>
    <s v="NC"/>
    <n v="0"/>
    <n v="0"/>
    <s v="renseigné"/>
    <s v="non renseigné"/>
    <s v="non renseigné"/>
    <x v="4"/>
    <s v="4_NSP"/>
    <s v="NC"/>
    <n v="0"/>
    <n v="0"/>
    <n v="0"/>
    <d v="2018-06-17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133"/>
    <s v="C"/>
    <s v="201712"/>
    <s v="Décembre"/>
    <n v="2017"/>
    <s v="Guilbert"/>
    <s v="chantal"/>
    <n v="68"/>
    <s v="Femme"/>
    <d v="1949-10-05T00:00:00"/>
    <d v="2017-12-03T00:00:00"/>
    <d v="2017-12-22T00:00:00"/>
    <n v="19"/>
    <s v="Onco"/>
    <s v="Gynécologique"/>
    <s v="sein"/>
    <n v="157"/>
    <s v="NC"/>
    <n v="64"/>
    <n v="60"/>
    <n v="26"/>
    <s v="non renseigné"/>
    <x v="3"/>
    <n v="3"/>
    <s v="entre 1 et 5"/>
    <n v="-4"/>
    <s v="NC"/>
    <s v="NC"/>
    <s v="gain"/>
    <s v="NC"/>
    <n v="6"/>
    <n v="-6"/>
    <s v="renseigné"/>
    <s v="non renseigné"/>
    <s v="non renseigné"/>
    <x v="4"/>
    <s v="4_NSP"/>
    <s v="NC"/>
    <s v="NC"/>
    <s v="NC"/>
    <s v="NC"/>
    <d v="2018-08-01T00:00:00"/>
    <d v="2018-06-19T00:00:00"/>
    <n v="0"/>
    <n v="0"/>
    <s v="NC"/>
    <s v="NC"/>
    <s v="NC"/>
    <s v="NC"/>
    <s v="OUI"/>
    <s v="NON"/>
    <s v="OUI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3"/>
    <s v="B"/>
    <s v="201706"/>
    <s v="Juin"/>
    <n v="2017"/>
    <s v="Guston"/>
    <s v="André"/>
    <n v="84"/>
    <s v="Homme"/>
    <d v="1931-07-25T00:00:00"/>
    <d v="2017-05-30T00:00:00"/>
    <d v="2017-06-18T00:00:00"/>
    <n v="19"/>
    <s v="Hemato"/>
    <s v=""/>
    <s v="SMD"/>
    <n v="168"/>
    <n v="70"/>
    <n v="65"/>
    <n v="69"/>
    <n v="23"/>
    <s v="non renseigné"/>
    <x v="3"/>
    <n v="3"/>
    <s v="entre 1 et 5"/>
    <n v="4"/>
    <n v="-5"/>
    <n v="7"/>
    <s v="perte"/>
    <s v="gain"/>
    <n v="-6"/>
    <n v="6"/>
    <s v="renseigné"/>
    <s v="renseigné"/>
    <s v="renseigné"/>
    <x v="3"/>
    <s v="3_DS"/>
    <s v="NC"/>
    <n v="0"/>
    <n v="0"/>
    <n v="0"/>
    <d v="2017-08-05T00:00:00"/>
    <d v="2017-04-12T00:00:00"/>
    <n v="0"/>
    <n v="3"/>
    <s v="NC"/>
    <s v="NC"/>
    <s v="NC"/>
    <s v="NC"/>
    <s v="OUI"/>
    <s v="NON"/>
    <s v="OUI"/>
    <s v="OUI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7-06-10T00:00:00"/>
    <s v="staph epi MR"/>
    <s v="NC"/>
    <m/>
    <m/>
    <s v="OUI"/>
    <m/>
    <m/>
    <m/>
    <m/>
  </r>
  <r>
    <n v="47"/>
    <s v="A"/>
    <s v="201612"/>
    <s v="Décembre"/>
    <n v="2016"/>
    <s v="Hachani"/>
    <s v="Sabah"/>
    <n v="58"/>
    <s v="Femme"/>
    <d v="1958-03-05T00:00:00"/>
    <d v="2016-12-05T00:00:00"/>
    <d v="2016-12-16T00:00:00"/>
    <n v="11"/>
    <s v="Onco"/>
    <s v="Gynécologique"/>
    <s v="sein"/>
    <n v="163"/>
    <n v="85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04-01T00:00:00"/>
    <d v="2016-05-30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5-01T00:00:00"/>
    <n v="0"/>
    <s v="OUI"/>
    <s v="NON"/>
    <s v="PO"/>
    <s v="NON"/>
    <s v="NC"/>
    <s v="NC"/>
    <s v="NC"/>
    <m/>
    <m/>
    <m/>
    <m/>
    <m/>
    <m/>
    <m/>
  </r>
  <r>
    <n v="71"/>
    <s v="A"/>
    <s v="201612"/>
    <s v="Décembre"/>
    <n v="2016"/>
    <s v="Hauville"/>
    <s v="Serge"/>
    <n v="69"/>
    <s v="Homme"/>
    <d v="1947-01-23T00:00:00"/>
    <d v="2016-12-05T00:00:00"/>
    <d v="2016-12-16T00:00:00"/>
    <n v="11"/>
    <s v="Hemato"/>
    <s v=""/>
    <s v="LAM"/>
    <n v="180"/>
    <s v="NC"/>
    <n v="87"/>
    <s v="NC"/>
    <n v="27"/>
    <s v="renseigné"/>
    <x v="2"/>
    <n v="1"/>
    <s v="entre 1 et 5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10-10T00:00:00"/>
    <d v="2017-01-09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OUI"/>
    <s v="NON"/>
    <s v="PO"/>
    <s v="NON"/>
    <s v="NC"/>
    <s v="NC"/>
    <s v="NC"/>
    <m/>
    <m/>
    <m/>
    <m/>
    <m/>
    <m/>
    <m/>
  </r>
  <r>
    <n v="98"/>
    <s v="D"/>
    <s v="201806"/>
    <s v="Juin"/>
    <n v="2018"/>
    <s v="Hermann"/>
    <s v="Marie claire"/>
    <n v="74"/>
    <s v="Femme"/>
    <d v="1943-10-14T00:00:00"/>
    <d v="2018-05-31T00:00:00"/>
    <d v="2018-06-06T00:00:00"/>
    <n v="6"/>
    <s v="Hemato"/>
    <s v=""/>
    <s v="LLC"/>
    <n v="160"/>
    <s v="NC"/>
    <n v="114"/>
    <n v="114"/>
    <n v="45"/>
    <s v="non renseigné"/>
    <x v="3"/>
    <n v="1"/>
    <s v="entre 1 et 5"/>
    <n v="0"/>
    <s v="NC"/>
    <s v="NC"/>
    <s v="perte"/>
    <s v="NC"/>
    <n v="0"/>
    <n v="0"/>
    <s v="renseigné"/>
    <s v="non renseigné"/>
    <s v="non renseigné"/>
    <x v="4"/>
    <s v="4_NSP"/>
    <s v="NC"/>
    <s v="NC"/>
    <s v="NC"/>
    <s v="NC"/>
    <s v="NC"/>
    <d v="2018-08-07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66"/>
    <s v="A"/>
    <s v="201612"/>
    <s v="Décembre"/>
    <n v="2016"/>
    <s v="Holier"/>
    <s v="Jean"/>
    <n v="58"/>
    <s v="Homme"/>
    <d v="1958-01-08T00:00:00"/>
    <d v="2016-12-06T00:00:00"/>
    <d v="2016-12-13T00:00:00"/>
    <n v="7"/>
    <s v="Onco"/>
    <s v="Digestif"/>
    <s v="gastrique"/>
    <n v="170"/>
    <n v="60"/>
    <n v="56"/>
    <s v="NC"/>
    <n v="19"/>
    <s v="renseigné"/>
    <x v="0"/>
    <n v="1"/>
    <s v="entre 1 et 5"/>
    <s v="NC"/>
    <n v="-4"/>
    <n v="7"/>
    <s v="NC"/>
    <s v="gain"/>
    <s v="NC"/>
    <s v="NC"/>
    <s v="non renseigné"/>
    <s v="renseigné"/>
    <s v="non renseigné"/>
    <x v="4"/>
    <s v="4_NSP"/>
    <s v="NC"/>
    <n v="63"/>
    <s v="NON"/>
    <n v="0"/>
    <d v="2017-01-12T00:00:00"/>
    <d v="2017-01-12T00:00:00"/>
    <n v="0"/>
    <n v="0"/>
    <s v="m3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09-01T00:00:00"/>
    <n v="0"/>
    <s v="NON"/>
    <s v="IV"/>
    <s v="IV"/>
    <s v="NON"/>
    <s v="NC"/>
    <s v="NC"/>
    <s v="NC"/>
    <m/>
    <m/>
    <m/>
    <m/>
    <m/>
    <m/>
    <m/>
  </r>
  <r>
    <n v="14"/>
    <s v="B"/>
    <s v="201706"/>
    <s v="Juin"/>
    <n v="2017"/>
    <s v="Hraiba"/>
    <s v="Ali"/>
    <n v="75"/>
    <s v="Homme"/>
    <d v="1940-12-31T00:00:00"/>
    <d v="2017-05-16T00:00:00"/>
    <d v="2017-06-14T00:00:00"/>
    <n v="29"/>
    <s v="Onco"/>
    <s v="Urinaire"/>
    <s v="vessie"/>
    <n v="175"/>
    <n v="98"/>
    <n v="86"/>
    <s v="NC"/>
    <n v="28"/>
    <s v="renseigné"/>
    <x v="2"/>
    <n v="1"/>
    <s v="entre 1 et 5"/>
    <s v="NC"/>
    <n v="-12"/>
    <n v="12"/>
    <s v="NC"/>
    <s v="gain"/>
    <s v="NC"/>
    <s v="NC"/>
    <s v="non renseigné"/>
    <s v="renseigné"/>
    <s v="renseigné"/>
    <x v="18"/>
    <s v="3_DS"/>
    <s v="NC"/>
    <n v="11"/>
    <n v="0"/>
    <n v="0"/>
    <d v="2017-06-14T00:00:00"/>
    <d v="2017-06-12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134"/>
    <s v="C"/>
    <s v="201712"/>
    <s v="Décembre"/>
    <n v="2017"/>
    <s v="Hugon maille 12/07"/>
    <s v="arnaud"/>
    <n v="39"/>
    <s v="Femme"/>
    <d v="1978-04-24T00:00:00"/>
    <d v="2017-12-04T00:00:00"/>
    <d v="2017-12-13T00:00:00"/>
    <n v="9"/>
    <s v="Onco"/>
    <s v="Urinaire"/>
    <s v="renal"/>
    <n v="178"/>
    <s v="NC"/>
    <n v="88"/>
    <n v="81"/>
    <n v="28"/>
    <s v="renseigné"/>
    <x v="2"/>
    <n v="3"/>
    <s v="entre 1 et 5"/>
    <n v="-7"/>
    <s v="NC"/>
    <s v="NC"/>
    <s v="gain"/>
    <s v="NC"/>
    <n v="8"/>
    <n v="-8"/>
    <s v="renseigné"/>
    <s v="non renseigné"/>
    <s v="renseigné"/>
    <x v="5"/>
    <s v="2_DM"/>
    <s v="NC"/>
    <s v="NC"/>
    <s v="NC"/>
    <s v="NC"/>
    <d v="2018-10-20T00:00:00"/>
    <s v="NC"/>
    <n v="1"/>
    <n v="2"/>
    <s v="NC"/>
    <s v="NC"/>
    <s v="NC"/>
    <s v="DME44.1"/>
    <s v="OUI"/>
    <s v="OUI"/>
    <s v="OUI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29"/>
    <s v="B"/>
    <s v="201706"/>
    <s v="Juin"/>
    <n v="2017"/>
    <s v="Jackson"/>
    <s v="Bruno"/>
    <n v="55"/>
    <s v="Homme"/>
    <d v="1960-09-09T00:00:00"/>
    <d v="2017-06-07T00:00:00"/>
    <d v="2017-06-13T00:00:00"/>
    <n v="6"/>
    <s v="Onco"/>
    <s v="Digestif"/>
    <s v="oesophage"/>
    <n v="177"/>
    <n v="46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06-13T00:00:00"/>
    <d v="2017-05-2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5"/>
    <s v="B"/>
    <s v="201706"/>
    <s v="Juin"/>
    <n v="2017"/>
    <s v="Khajishvili"/>
    <s v="Tamar"/>
    <n v="37"/>
    <s v="Femme"/>
    <d v="1978-12-23T00:00:00"/>
    <d v="2017-03-03T00:00:00"/>
    <d v="2017-06-22T00:00:00"/>
    <n v="111"/>
    <s v="Onco"/>
    <s v="Gynécologique"/>
    <s v="sein"/>
    <n v="163"/>
    <n v="58"/>
    <n v="56"/>
    <n v="52"/>
    <n v="21"/>
    <s v="renseigné"/>
    <x v="0"/>
    <n v="10"/>
    <s v="entre 5 et 10"/>
    <n v="-4"/>
    <n v="-2"/>
    <n v="3"/>
    <s v="gain"/>
    <s v="gain"/>
    <n v="7"/>
    <n v="-7"/>
    <s v="renseigné"/>
    <s v="renseigné"/>
    <s v="renseigné"/>
    <x v="16"/>
    <s v="1_OK"/>
    <s v="NC"/>
    <n v="0"/>
    <n v="0"/>
    <n v="0"/>
    <d v="2017-08-03T00:00:00"/>
    <d v="2017-06-21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  <s v="NC"/>
    <s v="NC"/>
    <s v="NC"/>
    <m/>
    <m/>
    <m/>
    <m/>
    <m/>
    <m/>
    <m/>
  </r>
  <r>
    <n v="119"/>
    <s v="D"/>
    <s v="201806"/>
    <s v="Juin"/>
    <n v="2018"/>
    <s v="Laborde "/>
    <s v="Laeticia"/>
    <n v="42"/>
    <s v="Femme"/>
    <d v="1976-08-09T00:00:00"/>
    <d v="2018-06-08T00:00:00"/>
    <d v="2018-06-29T00:00:00"/>
    <n v="21"/>
    <s v="Onco"/>
    <s v="Digestif"/>
    <s v="colon"/>
    <n v="160"/>
    <n v="77"/>
    <n v="71"/>
    <n v="66"/>
    <n v="28"/>
    <s v="non renseigné"/>
    <x v="3"/>
    <n v="3"/>
    <s v="entre 1 et 5"/>
    <n v="-5"/>
    <n v="-6"/>
    <n v="8"/>
    <s v="gain"/>
    <s v="gain"/>
    <n v="7"/>
    <n v="-7"/>
    <s v="renseigné"/>
    <s v="renseigné"/>
    <s v="renseigné"/>
    <x v="16"/>
    <s v="1_OK"/>
    <s v="NC"/>
    <n v="30"/>
    <n v="0.72"/>
    <n v="0.63"/>
    <d v="2018-08-29T00:00:00"/>
    <s v="NC"/>
    <n v="1"/>
    <n v="0"/>
    <s v="NC"/>
    <s v="OUI"/>
    <s v="NC"/>
    <s v="NON"/>
    <s v="OUI"/>
    <s v="OUI"/>
    <s v="OUI"/>
    <s v="OUI"/>
    <s v="NC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  <s v="NC"/>
    <s v="NC"/>
    <s v="NC"/>
    <m/>
    <m/>
    <m/>
    <m/>
    <m/>
    <m/>
    <m/>
  </r>
  <r>
    <n v="99"/>
    <s v="D"/>
    <s v="201806"/>
    <s v="Juin"/>
    <n v="2018"/>
    <s v="Laboux"/>
    <s v="jeanine"/>
    <n v="82"/>
    <s v="Femme"/>
    <d v="1935-08-07T00:00:00"/>
    <d v="2018-05-31T00:00:00"/>
    <d v="2018-06-07T00:00:00"/>
    <n v="7"/>
    <s v="Onco"/>
    <s v="Gynécologique"/>
    <s v="sein"/>
    <n v="160"/>
    <n v="87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x v="2"/>
    <s v="3_DS"/>
    <s v="NC"/>
    <n v="78"/>
    <n v="0.63"/>
    <n v="0.76"/>
    <d v="2018-08-07T00:00:00"/>
    <d v="2018-05-25T00:00:00"/>
    <n v="0"/>
    <n v="0"/>
    <s v="NC"/>
    <s v="OUI"/>
    <s v="NON"/>
    <s v="DSE43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00"/>
    <s v="D"/>
    <s v="201806"/>
    <s v="Juin"/>
    <n v="2018"/>
    <s v="Larcheveque"/>
    <s v="andré"/>
    <n v="91"/>
    <s v="Homme"/>
    <d v="1927-12-28T00:00:00"/>
    <d v="2018-05-07T00:00:00"/>
    <d v="2018-06-11T00:00:00"/>
    <n v="35"/>
    <s v="Hemato"/>
    <s v=""/>
    <s v="LAM"/>
    <n v="175"/>
    <n v="89"/>
    <n v="78"/>
    <s v="NC"/>
    <n v="25"/>
    <s v="renseigné"/>
    <x v="2"/>
    <n v="1"/>
    <s v="entre 1 et 5"/>
    <s v="NC"/>
    <n v="-11"/>
    <n v="12"/>
    <s v="NC"/>
    <s v="gain"/>
    <s v="NC"/>
    <s v="NC"/>
    <s v="non renseigné"/>
    <s v="renseigné"/>
    <s v="renseigné"/>
    <x v="19"/>
    <s v="3_DS"/>
    <s v="NC"/>
    <n v="100"/>
    <s v="OUI"/>
    <n v="0.62"/>
    <d v="2018-07-12T00:00:00"/>
    <d v="2018-06-19T00:00:00"/>
    <n v="2"/>
    <n v="2"/>
    <s v="m6"/>
    <s v="OUI"/>
    <s v="OUI"/>
    <s v="DME44.1"/>
    <s v="OUI"/>
    <s v="NON"/>
    <s v="OUI"/>
    <s v="OUI"/>
    <s v="OUI"/>
    <s v="OUI"/>
    <s v="SNA"/>
    <s v="NC"/>
    <s v="NC"/>
    <s v="NC"/>
    <s v="NC"/>
    <s v="OUI"/>
    <s v="OUI"/>
    <s v="OUI"/>
    <s v="NON"/>
    <s v="NC"/>
    <s v="NC"/>
    <d v="2018-03-01T00:00:00"/>
    <s v="NC"/>
    <s v="NON"/>
    <s v="OUI"/>
    <s v="IV"/>
    <s v="OUI"/>
    <d v="2018-07-03T00:00:00"/>
    <s v="PYO+Staph epi"/>
    <s v="NC"/>
    <s v="OUI"/>
    <m/>
    <s v="OUI"/>
    <m/>
    <m/>
    <m/>
    <m/>
  </r>
  <r>
    <n v="49"/>
    <s v="A"/>
    <s v="201612"/>
    <s v="Décembre"/>
    <n v="2016"/>
    <s v="Le meur"/>
    <s v="Francette"/>
    <n v="82"/>
    <s v="Femme"/>
    <d v="1933-12-20T00:00:00"/>
    <d v="2016-12-05T00:00:00"/>
    <d v="2016-12-07T00:00:00"/>
    <n v="1"/>
    <s v="Hemato"/>
    <s v=""/>
    <s v="lymphome"/>
    <n v="163"/>
    <n v="53"/>
    <n v="51"/>
    <s v="NC"/>
    <n v="19"/>
    <s v="renseigné"/>
    <x v="0"/>
    <n v="1"/>
    <s v="entre 1 et 5"/>
    <s v="NC"/>
    <n v="-2"/>
    <n v="4"/>
    <s v="NC"/>
    <s v="gain"/>
    <s v="NC"/>
    <s v="NC"/>
    <s v="non renseigné"/>
    <s v="renseigné"/>
    <s v="non renseigné"/>
    <x v="4"/>
    <s v="2_DM"/>
    <s v="NC"/>
    <n v="0"/>
    <n v="0"/>
    <n v="0"/>
    <d v="2017-03-14T00:00:00"/>
    <d v="2017-02-10T00:00:00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OUI"/>
    <d v="2017-01-30T00:00:00"/>
    <s v="PNEUMOCOQUE"/>
    <s v="NC"/>
    <m/>
    <m/>
    <m/>
    <m/>
    <m/>
    <m/>
    <m/>
  </r>
  <r>
    <n v="101"/>
    <s v="D"/>
    <s v="201806"/>
    <s v="Juin"/>
    <n v="2018"/>
    <s v="Ledoux"/>
    <s v="Beatrice"/>
    <n v="51"/>
    <s v="Femme"/>
    <d v="1967-01-06T00:00:00"/>
    <d v="2018-06-01T00:00:00"/>
    <d v="2018-06-05T00:00:00"/>
    <n v="4"/>
    <s v="Onco"/>
    <s v="Gynécologique"/>
    <s v="sein"/>
    <n v="160"/>
    <n v="64"/>
    <n v="64"/>
    <n v="64"/>
    <n v="25"/>
    <s v="renseigné"/>
    <x v="2"/>
    <n v="2"/>
    <s v="entre 1 et 5"/>
    <n v="0"/>
    <n v="0"/>
    <n v="0"/>
    <s v="perte"/>
    <s v="perte"/>
    <n v="0"/>
    <n v="0"/>
    <s v="renseigné"/>
    <s v="renseigné"/>
    <s v="renseigné"/>
    <x v="20"/>
    <s v="1_OK"/>
    <s v="NC"/>
    <n v="4"/>
    <s v="NON"/>
    <s v="NC"/>
    <s v="NC"/>
    <d v="2018-09-19T00:00:00"/>
    <n v="0"/>
    <n v="0"/>
    <s v="NC"/>
    <s v="NON"/>
    <s v="NON"/>
    <s v="NC"/>
    <s v="NON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50"/>
    <s v="A"/>
    <s v="201612"/>
    <s v="Décembre"/>
    <n v="2016"/>
    <s v="Letellier"/>
    <s v="Philippe"/>
    <n v="76"/>
    <s v="Homme"/>
    <d v="1940-05-29T00:00:00"/>
    <d v="2016-12-01T00:00:00"/>
    <d v="2016-12-18T00:00:00"/>
    <n v="17"/>
    <s v="Onco"/>
    <s v="ORL"/>
    <s v="ORL"/>
    <n v="173"/>
    <n v="60"/>
    <n v="61"/>
    <s v="NC"/>
    <n v="20"/>
    <s v="renseigné"/>
    <x v="0"/>
    <n v="1"/>
    <s v="entre 1 et 5"/>
    <s v="NC"/>
    <n v="1"/>
    <n v="-2"/>
    <s v="NC"/>
    <s v="perte"/>
    <s v="NC"/>
    <s v="NC"/>
    <s v="non renseigné"/>
    <s v="renseigné"/>
    <s v="non renseigné"/>
    <x v="4"/>
    <s v="2_DM"/>
    <s v="NC"/>
    <n v="0"/>
    <n v="0"/>
    <n v="0"/>
    <d v="2018-12-18T00:00:00"/>
    <d v="2016-11-23T00:00:00"/>
    <n v="0"/>
    <n v="0"/>
    <s v="m3"/>
    <s v="NC"/>
    <s v="NC"/>
    <s v="NC"/>
    <s v="OUI"/>
    <s v="NON"/>
    <s v="NON"/>
    <s v="NC"/>
    <s v="NC"/>
    <s v="NON"/>
    <s v="enterale"/>
    <s v="GPE"/>
    <s v="NC"/>
    <s v="NC"/>
    <s v="NC"/>
    <s v="NC"/>
    <s v="NC"/>
    <s v="NC"/>
    <s v="NON"/>
    <s v="NC"/>
    <s v="NC"/>
    <d v="2016-09-01T00:00:00"/>
    <n v="0"/>
    <s v="NON"/>
    <s v="OUI"/>
    <s v="IV"/>
    <s v="OUI"/>
    <d v="2016-12-03T00:00:00"/>
    <s v="staph hominis"/>
    <s v="NC"/>
    <m/>
    <m/>
    <m/>
    <s v="OUI"/>
    <m/>
    <m/>
    <m/>
  </r>
  <r>
    <n v="51"/>
    <s v="A"/>
    <s v="201612"/>
    <s v="Décembre"/>
    <n v="2016"/>
    <s v="LLobregat"/>
    <s v="Jean francois"/>
    <n v="63"/>
    <s v="Homme"/>
    <d v="1953-09-20T00:00:00"/>
    <d v="2016-11-04T00:00:00"/>
    <d v="2016-12-06T00:00:00"/>
    <n v="32"/>
    <s v="Onco"/>
    <s v="ORL"/>
    <s v="ORL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7-01-26T00:00:00"/>
    <d v="2016-10-03T00:00:00"/>
    <n v="1"/>
    <n v="0"/>
    <s v="NC"/>
    <s v="NC"/>
    <s v="NC"/>
    <s v="NC"/>
    <s v="OUI"/>
    <s v="NON"/>
    <s v="OUI"/>
    <s v="NC"/>
    <s v="OUI"/>
    <s v="NON"/>
    <s v="enterale"/>
    <s v="GPE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NC"/>
    <m/>
    <m/>
    <m/>
    <m/>
    <m/>
    <m/>
    <m/>
  </r>
  <r>
    <n v="102"/>
    <s v="D"/>
    <s v="201806"/>
    <s v="Juin"/>
    <n v="2018"/>
    <s v="Lombardo"/>
    <s v="thierry"/>
    <n v="58"/>
    <s v="Homme"/>
    <d v="1960-01-27T00:00:00"/>
    <d v="2018-05-27T00:00:00"/>
    <d v="2018-06-07T00:00:00"/>
    <n v="11"/>
    <s v="Hemato"/>
    <s v=""/>
    <s v="LA"/>
    <n v="165"/>
    <n v="60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s v="NC"/>
    <s v="NC"/>
    <s v="NC"/>
    <d v="2018-06-20T00:00:00"/>
    <d v="2018-06-06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35"/>
    <s v="C"/>
    <s v="201712"/>
    <s v="Décembre"/>
    <n v="2017"/>
    <s v="maes"/>
    <s v="brigitte"/>
    <n v="74"/>
    <s v="Femme"/>
    <d v="1943-09-10T00:00:00"/>
    <d v="2017-12-01T00:00:00"/>
    <d v="2017-12-14T00:00:00"/>
    <n v="13"/>
    <s v="Onco"/>
    <s v="Gynécologique"/>
    <s v="uterus"/>
    <n v="155"/>
    <s v="NC"/>
    <n v="100"/>
    <s v="NC"/>
    <n v="42"/>
    <s v="non renseigné"/>
    <x v="3"/>
    <n v="1"/>
    <s v="entre 1 et 5"/>
    <s v="NC"/>
    <s v="NC"/>
    <s v="NC"/>
    <s v="NC"/>
    <s v="NC"/>
    <s v="NC"/>
    <s v="NC"/>
    <s v="non renseigné"/>
    <s v="non renseigné"/>
    <s v="renseigné"/>
    <x v="19"/>
    <s v="3_DS"/>
    <s v="NC"/>
    <s v="NC"/>
    <s v="NC"/>
    <s v="NC"/>
    <d v="2017-12-14T00:00:00"/>
    <s v="NC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  <d v="2018-11-27T00:00:00"/>
    <s v="staph epi"/>
    <s v="NC"/>
    <m/>
    <m/>
    <s v="OUI"/>
    <m/>
    <m/>
    <m/>
    <m/>
  </r>
  <r>
    <n v="103"/>
    <s v="D"/>
    <s v="201806"/>
    <s v="Juin"/>
    <n v="2018"/>
    <s v="Magetti"/>
    <s v="Josette"/>
    <n v="87"/>
    <s v="Femme"/>
    <d v="1931-02-20T00:00:00"/>
    <d v="2018-05-19T00:00:00"/>
    <d v="2018-06-04T00:00:00"/>
    <n v="16"/>
    <s v="Onco"/>
    <s v="Digestif"/>
    <s v="pancreas"/>
    <s v="NC"/>
    <s v="NC"/>
    <n v="39"/>
    <n v="33"/>
    <s v="NC"/>
    <s v="non renseigné"/>
    <x v="3"/>
    <n v="1"/>
    <s v="entre 1 et 5"/>
    <n v="-6"/>
    <s v="NC"/>
    <s v="NC"/>
    <s v="gain"/>
    <s v="NC"/>
    <n v="15"/>
    <n v="-15"/>
    <s v="renseigné"/>
    <s v="non renseigné"/>
    <s v="non renseigné"/>
    <x v="4"/>
    <s v="4_NSP"/>
    <s v="NC"/>
    <s v="NC"/>
    <s v="NC"/>
    <s v="NC"/>
    <d v="2018-07-30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</r>
  <r>
    <n v="104"/>
    <s v="D"/>
    <s v="201806"/>
    <s v="Juin"/>
    <n v="2018"/>
    <s v="Marro"/>
    <s v="carole"/>
    <n v="53"/>
    <s v="Femme"/>
    <d v="1964-08-23T00:00:00"/>
    <d v="2018-05-27T00:00:00"/>
    <d v="2018-06-07T00:00:00"/>
    <n v="11"/>
    <s v="Onco"/>
    <s v="Digestif"/>
    <s v="colon"/>
    <n v="163"/>
    <n v="48"/>
    <n v="50"/>
    <n v="48"/>
    <n v="19"/>
    <s v="renseigné"/>
    <x v="0"/>
    <n v="2"/>
    <s v="entre 1 et 5"/>
    <n v="-2"/>
    <n v="2"/>
    <n v="-4"/>
    <s v="gain"/>
    <s v="perte"/>
    <n v="4"/>
    <n v="-4"/>
    <s v="renseigné"/>
    <s v="renseigné"/>
    <s v="renseigné"/>
    <x v="7"/>
    <s v="2_DM"/>
    <s v="NC"/>
    <s v="NC"/>
    <s v="NC"/>
    <s v="NC"/>
    <d v="2018-06-07T00:00:00"/>
    <d v="2018-03-21T00:00:00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5-01T00:00:00"/>
    <s v="NC"/>
    <s v="NON"/>
    <s v="OUI"/>
    <s v="IV"/>
    <s v="OUI"/>
    <d v="2018-05-04T00:00:00"/>
    <s v="STAPH DORE"/>
    <s v="NC"/>
    <m/>
    <m/>
    <m/>
    <m/>
    <s v="OUI"/>
    <m/>
    <m/>
  </r>
  <r>
    <n v="105"/>
    <s v="D"/>
    <s v="201806"/>
    <s v="Juin"/>
    <n v="2018"/>
    <s v="Martin"/>
    <s v="evelyne"/>
    <n v="61"/>
    <s v="Femme"/>
    <d v="1956-10-17T00:00:00"/>
    <d v="2018-05-28T00:00:00"/>
    <d v="2018-06-19T00:00:00"/>
    <n v="22"/>
    <s v="Onco"/>
    <s v="Digestif"/>
    <s v="pancreas"/>
    <n v="171"/>
    <n v="66"/>
    <n v="57"/>
    <n v="58"/>
    <n v="19"/>
    <s v="renseigné"/>
    <x v="0"/>
    <n v="3"/>
    <s v="entre 1 et 5"/>
    <n v="1"/>
    <n v="-9"/>
    <n v="14"/>
    <s v="perte"/>
    <s v="gain"/>
    <n v="-2"/>
    <n v="2"/>
    <s v="renseigné"/>
    <s v="renseigné"/>
    <s v="renseigné"/>
    <x v="12"/>
    <s v="2_DM"/>
    <s v="NC"/>
    <n v="14"/>
    <s v="OUI"/>
    <n v="1.1200000000000001"/>
    <s v="NC"/>
    <s v="NC"/>
    <n v="1"/>
    <n v="0"/>
    <s v="m6"/>
    <s v="OUI"/>
    <s v="OUI"/>
    <s v="DME44.1"/>
    <s v="NC"/>
    <s v="NON"/>
    <s v="NON"/>
    <s v="OUI"/>
    <s v="OUI"/>
    <s v="NON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s v="IV"/>
    <s v="OUI"/>
    <d v="2018-06-10T00:00:00"/>
    <s v="PYO"/>
    <s v="NC"/>
    <s v="OUI"/>
    <m/>
    <m/>
    <m/>
    <m/>
    <m/>
    <m/>
  </r>
  <r>
    <n v="153"/>
    <s v="D"/>
    <s v="201806"/>
    <s v="Juin"/>
    <n v="2018"/>
    <s v="Massardo"/>
    <s v="suzanne"/>
    <n v="77"/>
    <s v="Femme"/>
    <d v="1940-11-01T00:00:00"/>
    <d v="2018-06-04T00:00:00"/>
    <d v="2018-06-13T00:00:00"/>
    <n v="9"/>
    <s v="Onco"/>
    <s v="ORL"/>
    <s v="ORL"/>
    <n v="166"/>
    <n v="61"/>
    <n v="57"/>
    <s v="NC"/>
    <n v="21"/>
    <s v="renseigné"/>
    <x v="0"/>
    <n v="1"/>
    <s v="entre 1 et 5"/>
    <s v="NC"/>
    <n v="-4"/>
    <n v="7"/>
    <s v="NC"/>
    <s v="gain"/>
    <s v="NC"/>
    <s v="NC"/>
    <s v="non renseigné"/>
    <s v="renseigné"/>
    <s v="non renseigné"/>
    <x v="4"/>
    <s v="2_DM"/>
    <s v="NC"/>
    <s v="NC"/>
    <n v="0.83"/>
    <n v="0.56999999999999995"/>
    <s v="NC"/>
    <d v="2018-05-23T00:00:00"/>
    <n v="0"/>
    <n v="2"/>
    <s v="NC"/>
    <s v="OUI"/>
    <s v="NON"/>
    <s v="NC"/>
    <s v="NON"/>
    <s v="NON"/>
    <s v="NON"/>
    <s v="NC"/>
    <s v="OUI"/>
    <s v="OUI"/>
    <s v="enterale"/>
    <s v="GPE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52"/>
    <s v="A"/>
    <s v="201612"/>
    <s v="Décembre"/>
    <n v="2016"/>
    <s v="Medjadji"/>
    <s v="Mohamed"/>
    <n v="73"/>
    <s v="Homme"/>
    <d v="1943-01-13T00:00:00"/>
    <d v="2016-11-29T00:00:00"/>
    <d v="2016-12-07T00:00:00"/>
    <n v="8"/>
    <s v="Onco"/>
    <s v="Digestif"/>
    <s v="colon"/>
    <n v="170"/>
    <n v="54"/>
    <n v="54"/>
    <s v="NC"/>
    <n v="19"/>
    <s v="renseigné"/>
    <x v="0"/>
    <n v="1"/>
    <s v="entre 1 et 5"/>
    <s v="NC"/>
    <n v="0"/>
    <n v="0"/>
    <s v="NC"/>
    <s v="perte"/>
    <s v="NC"/>
    <s v="NC"/>
    <s v="non renseigné"/>
    <s v="renseigné"/>
    <s v="non renseigné"/>
    <x v="4"/>
    <s v="2_DM"/>
    <s v="NC"/>
    <n v="80"/>
    <n v="0"/>
    <n v="0"/>
    <d v="2017-05-17T00:00:00"/>
    <d v="2015-02-16T00:00:00"/>
    <n v="0"/>
    <n v="0"/>
    <s v="NC"/>
    <s v="NC"/>
    <s v="NC"/>
    <s v="NC"/>
    <s v="OUI"/>
    <s v="OUI"/>
    <s v="NON"/>
    <s v="NC"/>
    <s v="OUI"/>
    <s v="NON"/>
    <s v="enterale"/>
    <s v="GPE"/>
    <s v="NC"/>
    <s v="NC"/>
    <s v="NC"/>
    <s v="NC"/>
    <s v="NC"/>
    <s v="NC"/>
    <s v="NON"/>
    <s v="NC"/>
    <s v="NC"/>
    <d v="2016-04-01T00:00:00"/>
    <n v="0"/>
    <s v="SP"/>
    <s v="SP"/>
    <s v="SP"/>
    <s v="NON"/>
    <s v="NC"/>
    <s v="NC"/>
    <s v="NC"/>
    <m/>
    <m/>
    <m/>
    <m/>
    <m/>
    <m/>
    <m/>
  </r>
  <r>
    <n v="136"/>
    <s v="C"/>
    <s v="201712"/>
    <s v="Décembre"/>
    <n v="2017"/>
    <s v="Merazga"/>
    <s v="aicha"/>
    <n v="68"/>
    <s v="Femme"/>
    <d v="1948-12-10T00:00:00"/>
    <d v="2017-11-27T00:00:00"/>
    <d v="2017-12-13T00:00:00"/>
    <n v="16"/>
    <s v="Onco"/>
    <s v="Gynécologique"/>
    <s v="ovaire"/>
    <n v="164"/>
    <n v="74"/>
    <n v="65"/>
    <s v="NC"/>
    <n v="24"/>
    <s v="renseigné"/>
    <x v="0"/>
    <n v="1"/>
    <s v="entre 1 et 5"/>
    <s v="NC"/>
    <n v="-9"/>
    <n v="12"/>
    <s v="NC"/>
    <s v="gain"/>
    <s v="NC"/>
    <s v="NC"/>
    <s v="non renseigné"/>
    <s v="renseigné"/>
    <s v="renseigné"/>
    <x v="0"/>
    <s v="1_OK"/>
    <s v="NC"/>
    <s v="NC"/>
    <s v="NC"/>
    <s v="NC"/>
    <d v="2017-12-13T00:00:00"/>
    <d v="2018-10-25T00:00:00"/>
    <n v="0"/>
    <n v="0"/>
    <s v="NC"/>
    <s v="NON"/>
    <s v="NC"/>
    <s v="NC"/>
    <s v="OUI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OUI"/>
    <s v="IV"/>
    <s v="NON"/>
    <s v="NC"/>
    <s v="NC"/>
    <s v="NC"/>
    <m/>
    <m/>
    <m/>
    <m/>
    <m/>
    <m/>
    <m/>
  </r>
  <r>
    <n v="137"/>
    <s v="C"/>
    <s v="201712"/>
    <s v="Décembre"/>
    <n v="2017"/>
    <s v="Mercuri"/>
    <s v="andrée"/>
    <n v="70"/>
    <s v="Femme"/>
    <d v="1947-03-03T00:00:00"/>
    <d v="2017-11-03T00:00:00"/>
    <d v="2017-12-04T00:00:00"/>
    <n v="31"/>
    <s v="Hemato"/>
    <s v=""/>
    <s v="lymphome"/>
    <n v="165"/>
    <n v="80"/>
    <n v="80"/>
    <s v="NC"/>
    <n v="29"/>
    <s v="renseigné"/>
    <x v="2"/>
    <n v="1"/>
    <s v="entre 1 et 5"/>
    <s v="NC"/>
    <n v="0"/>
    <n v="0"/>
    <s v="NC"/>
    <s v="perte"/>
    <s v="NC"/>
    <s v="NC"/>
    <s v="non renseigné"/>
    <s v="renseigné"/>
    <s v="renseigné"/>
    <x v="5"/>
    <s v="3_DS"/>
    <s v="NC"/>
    <n v="119"/>
    <s v="NC"/>
    <s v="NC"/>
    <d v="2018-04-24T00:00:00"/>
    <d v="2018-04-14T00:00:00"/>
    <n v="0"/>
    <n v="0"/>
    <s v="m1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7-11-16T00:00:00"/>
    <s v="staph epi"/>
    <s v="NC"/>
    <m/>
    <m/>
    <s v="OUI"/>
    <m/>
    <m/>
    <m/>
    <m/>
  </r>
  <r>
    <n v="106"/>
    <s v="D"/>
    <s v="201806"/>
    <s v="Juin"/>
    <n v="2018"/>
    <s v="Mersch "/>
    <s v="Jeanne"/>
    <n v="77"/>
    <s v="Femme"/>
    <d v="1940-12-01T00:00:00"/>
    <d v="2018-05-18T00:00:00"/>
    <d v="2018-06-11T00:00:00"/>
    <n v="24"/>
    <s v="Hemato"/>
    <s v=""/>
    <s v="lymphome"/>
    <n v="165"/>
    <s v="NC"/>
    <n v="72"/>
    <n v="68"/>
    <n v="26"/>
    <s v="renseigné"/>
    <x v="2"/>
    <n v="3"/>
    <s v="entre 1 et 5"/>
    <n v="-4"/>
    <s v="NC"/>
    <s v="NC"/>
    <s v="gain"/>
    <s v="NC"/>
    <n v="6"/>
    <n v="-6"/>
    <s v="renseigné"/>
    <s v="non renseigné"/>
    <s v="renseigné"/>
    <x v="1"/>
    <s v="3_DS"/>
    <s v="NC"/>
    <n v="29"/>
    <s v="NC"/>
    <s v="NC"/>
    <d v="2018-07-06T00:00:00"/>
    <d v="2018-06-28T00:00:00"/>
    <n v="1"/>
    <n v="0"/>
    <s v="NC"/>
    <s v="NON"/>
    <s v="NC"/>
    <s v="NON"/>
    <s v="OUI"/>
    <s v="OUI"/>
    <s v="OUI"/>
    <s v="OUI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07"/>
    <s v="D"/>
    <s v="201806"/>
    <s v="Juin"/>
    <n v="2018"/>
    <s v="montigny"/>
    <s v="frederic"/>
    <n v="55"/>
    <s v="Homme"/>
    <d v="1962-10-19T00:00:00"/>
    <d v="2018-06-03T00:00:00"/>
    <d v="2018-06-06T00:00:00"/>
    <n v="3"/>
    <s v="Hemato"/>
    <s v=""/>
    <s v="thrombocytemie essentielle"/>
    <n v="184"/>
    <s v="NC"/>
    <n v="79"/>
    <s v="NC"/>
    <n v="23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x v="4"/>
    <s v="4_NSP"/>
    <s v="NC"/>
    <s v="NC"/>
    <s v="NC"/>
    <s v="NC"/>
    <d v="2018-07-0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16"/>
    <s v="B"/>
    <s v="201706"/>
    <s v="Juin"/>
    <n v="2017"/>
    <s v="Morel"/>
    <s v="Serge"/>
    <n v="73"/>
    <s v="Homme"/>
    <d v="1943-01-19T00:00:00"/>
    <d v="2017-05-21T00:00:00"/>
    <d v="2017-06-09T00:00:00"/>
    <n v="19"/>
    <s v="Hemato"/>
    <s v=""/>
    <s v="LAM"/>
    <s v="NC"/>
    <s v="NC"/>
    <n v="60"/>
    <n v="60"/>
    <s v="NC"/>
    <s v="renseigné"/>
    <x v="1"/>
    <n v="2"/>
    <s v="entre 1 et 5"/>
    <n v="0"/>
    <s v="NC"/>
    <s v="NC"/>
    <s v="perte"/>
    <s v="NC"/>
    <n v="0"/>
    <n v="0"/>
    <s v="renseigné"/>
    <s v="non renseigné"/>
    <s v="renseigné"/>
    <x v="15"/>
    <s v="3_DS"/>
    <s v="NC"/>
    <n v="0"/>
    <n v="0"/>
    <n v="0"/>
    <d v="2017-08-18T00:00:00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SP"/>
    <s v="SP"/>
    <s v="SP"/>
    <s v="NON"/>
    <s v="NC"/>
    <s v="NC"/>
    <s v="NC"/>
    <m/>
    <m/>
    <m/>
    <m/>
    <m/>
    <m/>
    <m/>
  </r>
  <r>
    <n v="67"/>
    <s v="A"/>
    <s v="201612"/>
    <s v="Décembre"/>
    <n v="2016"/>
    <s v="Nadjarian"/>
    <s v="Raphael"/>
    <n v="49"/>
    <s v="Homme"/>
    <d v="1967-03-20T00:00:00"/>
    <d v="2016-12-06T00:00:00"/>
    <d v="2016-12-08T00:00:00"/>
    <n v="2"/>
    <s v="Hemato"/>
    <s v=""/>
    <s v="LMC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s v="NON"/>
    <n v="0"/>
    <d v="2018-05-1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OUI"/>
    <s v="NON"/>
    <s v="PO"/>
    <s v="NON"/>
    <s v="NC"/>
    <s v="NC"/>
    <s v="NC"/>
    <m/>
    <m/>
    <m/>
    <m/>
    <m/>
    <m/>
    <m/>
  </r>
  <r>
    <n v="72"/>
    <s v="A"/>
    <s v="201612"/>
    <s v="Décembre"/>
    <n v="2016"/>
    <s v="Naitza"/>
    <s v="Sauveur"/>
    <n v="77"/>
    <s v="Homme"/>
    <d v="1939-03-05T00:00:00"/>
    <d v="2016-12-08T00:00:00"/>
    <d v="2016-12-20T00:00:00"/>
    <n v="12"/>
    <s v="Hemato"/>
    <s v=""/>
    <s v="LAM"/>
    <n v="165"/>
    <n v="62"/>
    <n v="64"/>
    <n v="62"/>
    <n v="24"/>
    <s v="renseigné"/>
    <x v="0"/>
    <n v="3"/>
    <s v="entre 1 et 5"/>
    <n v="-2"/>
    <n v="2"/>
    <n v="-3"/>
    <s v="gain"/>
    <s v="perte"/>
    <n v="3"/>
    <n v="-3"/>
    <s v="renseigné"/>
    <s v="renseigné"/>
    <s v="non renseigné"/>
    <x v="4"/>
    <s v="4_NSP"/>
    <s v="NC"/>
    <n v="0"/>
    <n v="0"/>
    <n v="0"/>
    <d v="2017-03-07T00:00:00"/>
    <d v="2017-03-0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NON"/>
    <s v="NC"/>
    <s v="NC"/>
    <s v="NC"/>
    <m/>
    <m/>
    <m/>
    <m/>
    <m/>
    <m/>
    <m/>
  </r>
  <r>
    <n v="115"/>
    <s v="D"/>
    <s v="201806"/>
    <s v="Juin"/>
    <n v="2018"/>
    <s v="Nardi"/>
    <s v="Daniel"/>
    <n v="71"/>
    <s v="Homme"/>
    <d v="1946-11-03T00:00:00"/>
    <d v="2018-06-06T00:00:00"/>
    <d v="2018-06-15T00:00:00"/>
    <n v="9"/>
    <s v="Hemato"/>
    <s v=""/>
    <s v="lymphome"/>
    <n v="175"/>
    <n v="86"/>
    <n v="84"/>
    <n v="85"/>
    <n v="27"/>
    <s v="non renseigné"/>
    <x v="3"/>
    <n v="2"/>
    <s v="entre 1 et 5"/>
    <n v="1"/>
    <n v="-2"/>
    <n v="2"/>
    <s v="perte"/>
    <s v="gain"/>
    <n v="-1"/>
    <n v="1"/>
    <s v="renseigné"/>
    <s v="renseigné"/>
    <s v="renseigné"/>
    <x v="21"/>
    <s v="2_DM"/>
    <s v="NC"/>
    <n v="14"/>
    <n v="1.06"/>
    <n v="0.8"/>
    <d v="2018-07-11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OUI"/>
    <s v="NC"/>
    <s v="NC"/>
    <d v="2017-12-01T00:00:00"/>
    <s v="NC"/>
    <s v="NON"/>
    <s v="OUI"/>
    <s v="IV"/>
    <s v="NON"/>
    <s v="NC"/>
    <s v="NC"/>
    <s v="NC"/>
    <m/>
    <m/>
    <m/>
    <m/>
    <m/>
    <m/>
    <m/>
  </r>
  <r>
    <n v="108"/>
    <s v="D"/>
    <s v="201806"/>
    <s v="Juin"/>
    <n v="2018"/>
    <s v="Paciny"/>
    <s v="Antoine"/>
    <n v="68"/>
    <s v="Homme"/>
    <d v="1949-08-10T00:00:00"/>
    <d v="2018-05-30T00:00:00"/>
    <d v="2018-06-13T00:00:00"/>
    <n v="14"/>
    <s v="Hemato"/>
    <s v=""/>
    <s v="lymphome"/>
    <n v="170"/>
    <n v="68"/>
    <n v="59"/>
    <s v="NC"/>
    <n v="20"/>
    <s v="renseigné"/>
    <x v="0"/>
    <n v="1"/>
    <s v="entre 1 et 5"/>
    <s v="NC"/>
    <n v="-9"/>
    <n v="13"/>
    <s v="NC"/>
    <s v="gain"/>
    <s v="NC"/>
    <s v="NC"/>
    <s v="non renseigné"/>
    <s v="renseigné"/>
    <s v="renseigné"/>
    <x v="22"/>
    <s v="2_DM"/>
    <s v="NC"/>
    <n v="30"/>
    <n v="0.86"/>
    <n v="0.77"/>
    <d v="2018-08-17T00:00:00"/>
    <s v="NC"/>
    <n v="0"/>
    <n v="2"/>
    <s v="m6"/>
    <s v="OUI"/>
    <s v="NON"/>
    <s v="NON"/>
    <s v="OUI"/>
    <s v="OUI"/>
    <s v="NON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OUI"/>
    <s v="NON"/>
    <s v="PO"/>
    <s v="NON"/>
    <s v="NC"/>
    <s v="NC"/>
    <s v="NC"/>
    <m/>
    <m/>
    <m/>
    <m/>
    <m/>
    <m/>
    <m/>
  </r>
  <r>
    <n v="109"/>
    <s v="D"/>
    <s v="201806"/>
    <s v="Juin"/>
    <n v="2018"/>
    <s v="Paris"/>
    <s v="andrÃ©"/>
    <n v="72"/>
    <s v="Homme"/>
    <d v="1946-01-22T00:00:00"/>
    <d v="2018-05-20T00:00:00"/>
    <d v="2018-06-07T00:00:00"/>
    <n v="18"/>
    <s v="Onco"/>
    <s v="TNE"/>
    <s v="TNE"/>
    <n v="166"/>
    <n v="93"/>
    <n v="78"/>
    <n v="79"/>
    <n v="28"/>
    <s v="renseigné"/>
    <x v="2"/>
    <n v="6"/>
    <s v="entre 5 et 10"/>
    <n v="1"/>
    <n v="-15"/>
    <n v="16"/>
    <s v="perte"/>
    <s v="gain"/>
    <n v="-1"/>
    <n v="1"/>
    <s v="renseigné"/>
    <s v="renseigné"/>
    <s v="renseigné"/>
    <x v="23"/>
    <s v="3_DS"/>
    <s v="NC"/>
    <n v="131"/>
    <s v="OUI"/>
    <n v="1.01"/>
    <d v="2018-05-28T00:00:00"/>
    <d v="2018-04-28T00:00:00"/>
    <n v="1"/>
    <n v="2"/>
    <s v="m6"/>
    <s v="OUI"/>
    <s v="OUI"/>
    <s v="NC"/>
    <s v="OUI"/>
    <s v="OUI"/>
    <s v="OUI"/>
    <s v="NC"/>
    <s v="OUI"/>
    <s v="OUI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s v="IV"/>
    <s v="NON"/>
    <s v="NC"/>
    <s v="NC"/>
    <s v="NC"/>
    <m/>
    <m/>
    <m/>
    <m/>
    <m/>
    <m/>
    <m/>
  </r>
  <r>
    <n v="26"/>
    <s v="B"/>
    <s v="201706"/>
    <s v="Juin"/>
    <n v="2017"/>
    <s v="Peffredo 0617"/>
    <s v="Eric"/>
    <n v="58"/>
    <s v="Homme"/>
    <d v="1957-06-14T00:00:00"/>
    <d v="2017-06-02T00:00:00"/>
    <d v="2017-06-08T00:00:00"/>
    <n v="6"/>
    <s v="Onco"/>
    <s v="Digestif"/>
    <s v="cholangiocarcinome"/>
    <n v="173"/>
    <n v="75"/>
    <n v="68"/>
    <n v="70"/>
    <n v="23"/>
    <s v="renseigné"/>
    <x v="0"/>
    <n v="2"/>
    <s v="entre 1 et 5"/>
    <n v="2"/>
    <n v="-7"/>
    <n v="9"/>
    <s v="perte"/>
    <s v="gain"/>
    <n v="-3"/>
    <n v="3"/>
    <s v="renseigné"/>
    <s v="renseigné"/>
    <s v="renseigné"/>
    <x v="15"/>
    <s v="2_DM"/>
    <s v="NC"/>
    <n v="0"/>
    <n v="0"/>
    <n v="0"/>
    <d v="2017-12-05T00:00:00"/>
    <d v="2017-11-15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138"/>
    <s v="C"/>
    <s v="201712"/>
    <s v="Décembre"/>
    <n v="2017"/>
    <s v="Peffredo1217"/>
    <s v="eric"/>
    <n v="60"/>
    <s v="Homme"/>
    <d v="1957-06-14T00:00:00"/>
    <d v="2017-11-16T00:00:00"/>
    <d v="2017-12-05T00:00:00"/>
    <n v="19"/>
    <s v="Onco"/>
    <s v="Digestif"/>
    <s v="cholangiocarcinome"/>
    <n v="173"/>
    <n v="75"/>
    <n v="70"/>
    <s v="NC"/>
    <n v="23"/>
    <s v="renseigné"/>
    <x v="0"/>
    <n v="1"/>
    <s v="entre 1 et 5"/>
    <s v="NC"/>
    <n v="-5"/>
    <n v="7"/>
    <s v="NC"/>
    <s v="gain"/>
    <s v="NC"/>
    <s v="NC"/>
    <s v="non renseigné"/>
    <s v="renseigné"/>
    <s v="renseigné"/>
    <x v="19"/>
    <s v="3_DS"/>
    <s v="NC"/>
    <s v="NC"/>
    <s v="NC"/>
    <s v="NC"/>
    <d v="2018-12-05T00:00:00"/>
    <s v="NC"/>
    <n v="0"/>
    <n v="0"/>
    <s v="m7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30"/>
    <s v="B"/>
    <s v="201706"/>
    <s v="Juin"/>
    <n v="2017"/>
    <s v="Pelazza"/>
    <s v="Claude"/>
    <n v="81"/>
    <s v="Femme"/>
    <d v="1934-07-18T00:00:00"/>
    <d v="2017-06-07T00:00:00"/>
    <d v="2017-06-14T00:00:00"/>
    <n v="7"/>
    <s v="Onco"/>
    <s v="Gynécologique"/>
    <s v="sein"/>
    <n v="165"/>
    <n v="55"/>
    <n v="58"/>
    <n v="56"/>
    <n v="21"/>
    <s v="renseigné"/>
    <x v="0"/>
    <n v="2"/>
    <s v="entre 1 et 5"/>
    <n v="-2"/>
    <n v="3"/>
    <n v="-5"/>
    <s v="gain"/>
    <s v="perte"/>
    <n v="3"/>
    <n v="-3"/>
    <s v="renseigné"/>
    <s v="renseigné"/>
    <s v="non renseigné"/>
    <x v="4"/>
    <s v="4_NSP"/>
    <s v="NC"/>
    <n v="0"/>
    <n v="0"/>
    <n v="0"/>
    <d v="2017-09-29T00:00:00"/>
    <d v="2017-06-29T00:00:00"/>
    <n v="0"/>
    <n v="0"/>
    <s v="NC"/>
    <s v="NC"/>
    <s v="NC"/>
    <s v="NC"/>
    <s v="OUI"/>
    <s v="OUI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  <d v="2017-06-10T00:00:00"/>
    <s v="ENTERROCOCUS FEAC"/>
    <s v="NC"/>
    <m/>
    <m/>
    <m/>
    <m/>
    <m/>
    <m/>
    <s v="OUI"/>
  </r>
  <r>
    <n v="53"/>
    <s v="A"/>
    <s v="201612"/>
    <s v="Décembre"/>
    <n v="2016"/>
    <s v="Pelicot"/>
    <s v="Philippe"/>
    <n v="58"/>
    <s v="Homme"/>
    <d v="1958-05-15T00:00:00"/>
    <d v="2016-11-30T00:00:00"/>
    <d v="2016-12-05T00:00:00"/>
    <n v="5"/>
    <s v="Onco"/>
    <s v="Digestif"/>
    <s v="pancreas"/>
    <n v="178"/>
    <n v="86"/>
    <n v="76"/>
    <n v="75"/>
    <n v="24"/>
    <s v="renseigné"/>
    <x v="0"/>
    <n v="2"/>
    <s v="entre 1 et 5"/>
    <n v="-1"/>
    <n v="-10"/>
    <n v="12"/>
    <s v="gain"/>
    <s v="gain"/>
    <n v="1"/>
    <n v="-1"/>
    <s v="renseigné"/>
    <s v="renseigné"/>
    <s v="renseigné"/>
    <x v="9"/>
    <s v="2_DM"/>
    <s v="NC"/>
    <n v="0"/>
    <n v="0"/>
    <n v="0"/>
    <d v="2018-09-11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6-01T00:00:00"/>
    <n v="0"/>
    <s v="NON"/>
    <s v="OUI"/>
    <s v="IV"/>
    <s v="NON"/>
    <s v="NC"/>
    <s v="NC"/>
    <s v="NC"/>
    <m/>
    <m/>
    <m/>
    <m/>
    <m/>
    <m/>
    <m/>
  </r>
  <r>
    <n v="56"/>
    <s v="A"/>
    <s v="201612"/>
    <s v="Décembre"/>
    <n v="2016"/>
    <s v="Peyraud"/>
    <s v="Marie catherine"/>
    <n v="71"/>
    <s v="Femme"/>
    <d v="1945-06-18T00:00:00"/>
    <d v="2016-11-28T00:00:00"/>
    <d v="2016-12-11T00:00:00"/>
    <n v="13"/>
    <s v="Hemato"/>
    <s v=""/>
    <s v="myelome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6-12-11T00:00:00"/>
    <d v="2016-12-01T00:00:00"/>
    <n v="0"/>
    <n v="0"/>
    <s v="m6"/>
    <s v="NC"/>
    <s v="NC"/>
    <s v="NC"/>
    <s v="OUI"/>
    <s v="NON"/>
    <s v="NON"/>
    <s v="NC"/>
    <s v="NC"/>
    <s v="NON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s v="IV"/>
    <s v="NON"/>
    <s v="NC"/>
    <s v="NC"/>
    <s v="NC"/>
    <m/>
    <m/>
    <m/>
    <m/>
    <m/>
    <m/>
    <m/>
  </r>
  <r>
    <n v="148"/>
    <s v="C"/>
    <s v="201712"/>
    <s v="Décembre"/>
    <n v="2017"/>
    <s v="Pierne"/>
    <s v="jean louis"/>
    <n v="52"/>
    <s v="Homme"/>
    <d v="1965-10-28T00:00:00"/>
    <d v="2017-12-07T00:00:00"/>
    <d v="2017-12-11T00:00:00"/>
    <n v="4"/>
    <s v="Hemato"/>
    <s v=""/>
    <s v="SMD"/>
    <n v="172"/>
    <n v="80"/>
    <n v="80"/>
    <s v="NC"/>
    <n v="27"/>
    <s v="non renseigné"/>
    <x v="3"/>
    <n v="1"/>
    <s v="entre 1 et 5"/>
    <s v="NC"/>
    <n v="0"/>
    <n v="0"/>
    <s v="NC"/>
    <s v="perte"/>
    <s v="NC"/>
    <s v="NC"/>
    <s v="non renseigné"/>
    <s v="renseigné"/>
    <s v="renseigné"/>
    <x v="24"/>
    <s v="1_OK"/>
    <s v="NC"/>
    <s v="NC"/>
    <s v="NC"/>
    <s v="NC"/>
    <s v="NC"/>
    <d v="2018-08-08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</r>
  <r>
    <n v="17"/>
    <s v="B"/>
    <s v="201706"/>
    <s v="Juin"/>
    <n v="2017"/>
    <s v="Pimont"/>
    <s v="Maryvonne"/>
    <n v="65"/>
    <s v="Femme"/>
    <d v="1951-04-03T00:00:00"/>
    <d v="2017-06-01T00:00:00"/>
    <d v="2017-06-07T00:00:00"/>
    <n v="6"/>
    <s v="Onco"/>
    <s v="Indéterminé"/>
    <s v="indeterminé"/>
    <n v="160"/>
    <s v="NC"/>
    <n v="39"/>
    <s v="NC"/>
    <n v="15"/>
    <s v="renseigné"/>
    <x v="4"/>
    <n v="1"/>
    <s v="entre 1 et 5"/>
    <s v="NC"/>
    <s v="NC"/>
    <s v="NC"/>
    <s v="NC"/>
    <s v="NC"/>
    <s v="NC"/>
    <s v="NC"/>
    <s v="non renseigné"/>
    <s v="non renseigné"/>
    <s v="non renseigné"/>
    <x v="4"/>
    <s v="3_DS"/>
    <s v="NC"/>
    <n v="0"/>
    <n v="0"/>
    <n v="0"/>
    <d v="2017-06-12T00:00:00"/>
    <s v="NC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DEC"/>
    <s v="DEC"/>
    <s v="DEC"/>
    <s v="NON"/>
    <s v="NC"/>
    <s v="NC"/>
    <s v="NC"/>
    <m/>
    <m/>
    <m/>
    <m/>
    <m/>
    <m/>
    <m/>
  </r>
  <r>
    <n v="75"/>
    <s v="A"/>
    <s v="201612"/>
    <s v="Décembre"/>
    <n v="2016"/>
    <s v="Pittia"/>
    <s v="Huguette"/>
    <n v="83"/>
    <s v="Femme"/>
    <d v="1933-08-10T00:00:00"/>
    <d v="2016-12-09T00:00:00"/>
    <d v="2016-12-23T00:00:00"/>
    <n v="14"/>
    <s v="Onco"/>
    <s v="Gynécologique"/>
    <s v="sein"/>
    <s v="NC"/>
    <s v="NC"/>
    <n v="53"/>
    <n v="50"/>
    <s v="NC"/>
    <s v="renseigné"/>
    <x v="1"/>
    <n v="2"/>
    <s v="entre 1 et 5"/>
    <n v="-3"/>
    <s v="NC"/>
    <s v="NC"/>
    <s v="gain"/>
    <s v="NC"/>
    <n v="6"/>
    <n v="-6"/>
    <s v="renseigné"/>
    <s v="non renseigné"/>
    <s v="renseigné"/>
    <x v="18"/>
    <s v="3_DS"/>
    <s v="NC"/>
    <n v="65"/>
    <n v="0"/>
    <n v="0"/>
    <d v="2017-01-28T00:00:00"/>
    <d v="2017-01-23T00:00:00"/>
    <n v="2"/>
    <n v="0"/>
    <s v="NC"/>
    <s v="NC"/>
    <s v="NC"/>
    <s v="DSE43"/>
    <s v="OUI"/>
    <s v="NON"/>
    <s v="OUI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NON"/>
    <s v="IV"/>
    <s v="OUI"/>
    <d v="2017-01-27T00:00:00"/>
    <s v="STAPH E"/>
    <s v="taille : 1,57 pds 53/ albu 25"/>
    <m/>
    <m/>
    <s v="OUI"/>
    <m/>
    <m/>
    <m/>
    <m/>
  </r>
  <r>
    <n v="110"/>
    <s v="D"/>
    <s v="201806"/>
    <s v="Juin"/>
    <n v="2018"/>
    <s v="Poucalow"/>
    <s v="Jean claude"/>
    <n v="66"/>
    <s v="Homme"/>
    <d v="1952-02-27T00:00:00"/>
    <d v="2018-05-31T00:00:00"/>
    <d v="2018-06-22T00:00:00"/>
    <n v="22"/>
    <s v="Onco"/>
    <s v="Cutané"/>
    <s v="melanome"/>
    <n v="175"/>
    <n v="65.400000000000006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x v="9"/>
    <s v="4_NSP"/>
    <s v="NC"/>
    <n v="0"/>
    <s v="NC"/>
    <s v="NC"/>
    <d v="2018-07-27T00:00:00"/>
    <s v="NC"/>
    <n v="0"/>
    <n v="0"/>
    <s v="NC"/>
    <s v="NON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SP"/>
    <s v="SP"/>
    <s v="SP"/>
    <s v="NON"/>
    <s v="NC"/>
    <s v="NC"/>
    <s v="NC"/>
    <m/>
    <m/>
    <m/>
    <m/>
    <m/>
    <m/>
    <m/>
  </r>
  <r>
    <n v="114"/>
    <s v="D"/>
    <s v="201806"/>
    <s v="Juin"/>
    <n v="2018"/>
    <s v="Poudevigne"/>
    <s v="Josette"/>
    <n v="81"/>
    <s v="Femme"/>
    <d v="1937-03-19T00:00:00"/>
    <d v="2018-06-05T00:00:00"/>
    <d v="2018-06-18T00:00:00"/>
    <n v="13"/>
    <s v="Onco"/>
    <s v="Digestif"/>
    <s v="colon"/>
    <n v="168"/>
    <n v="51"/>
    <n v="52"/>
    <n v="56"/>
    <n v="18"/>
    <s v="renseigné"/>
    <x v="4"/>
    <n v="2"/>
    <s v="entre 1 et 5"/>
    <n v="4"/>
    <n v="1"/>
    <n v="-2"/>
    <s v="perte"/>
    <s v="perte"/>
    <n v="-8"/>
    <n v="8"/>
    <s v="renseigné"/>
    <s v="renseigné"/>
    <s v="renseigné"/>
    <x v="15"/>
    <s v="3_DS"/>
    <s v="NC"/>
    <n v="152"/>
    <n v="0.67"/>
    <n v="0.77"/>
    <d v="2017-08-09T00:00:00"/>
    <d v="2017-09-14T00:00:00"/>
    <n v="1"/>
    <n v="2"/>
    <s v="NC"/>
    <s v="OUI"/>
    <s v="NC"/>
    <s v="DSE43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SP"/>
    <s v="SP"/>
    <s v="SP"/>
    <s v="NON"/>
    <s v="NC"/>
    <s v="NC"/>
    <s v="NC"/>
    <m/>
    <m/>
    <m/>
    <m/>
    <m/>
    <m/>
    <m/>
  </r>
  <r>
    <n v="111"/>
    <s v="D"/>
    <s v="201806"/>
    <s v="Juin"/>
    <n v="2018"/>
    <s v="Prat"/>
    <s v="Philippe"/>
    <n v="64"/>
    <s v="Femme"/>
    <d v="1953-11-30T00:00:00"/>
    <d v="2018-05-24T00:00:00"/>
    <d v="2018-06-18T00:00:00"/>
    <n v="25"/>
    <s v="Onco"/>
    <s v="ORL"/>
    <s v="ORL"/>
    <n v="172"/>
    <n v="72"/>
    <n v="61"/>
    <n v="57"/>
    <n v="21"/>
    <s v="renseigné"/>
    <x v="0"/>
    <n v="4"/>
    <s v="entre 1 et 5"/>
    <n v="-4"/>
    <n v="-11"/>
    <n v="15"/>
    <s v="gain"/>
    <s v="gain"/>
    <n v="7"/>
    <n v="-7"/>
    <s v="renseigné"/>
    <s v="renseigné"/>
    <s v="renseigné"/>
    <x v="0"/>
    <s v="1_OK"/>
    <s v="NC"/>
    <n v="19"/>
    <n v="1.27"/>
    <n v="0.73"/>
    <d v="2018-07-20T00:00:00"/>
    <d v="2018-07-10T00:00:00"/>
    <n v="1"/>
    <n v="2"/>
    <s v="NC"/>
    <s v="OUI"/>
    <s v="OUI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IV"/>
    <s v="IV"/>
    <s v="NON"/>
    <s v="NC"/>
    <s v="NC"/>
    <s v="NC"/>
    <m/>
    <m/>
    <m/>
    <m/>
    <m/>
    <m/>
    <m/>
  </r>
  <r>
    <n v="55"/>
    <s v="A"/>
    <s v="201612"/>
    <s v="Décembre"/>
    <n v="2016"/>
    <s v="Pulicani"/>
    <s v="Danielle"/>
    <n v="71"/>
    <s v="Femme"/>
    <d v="1945-02-20T00:00:00"/>
    <d v="2016-11-29T00:00:00"/>
    <d v="2016-12-09T00:00:00"/>
    <n v="10"/>
    <s v="Hemato"/>
    <s v=""/>
    <s v="myelome"/>
    <n v="172"/>
    <n v="55"/>
    <n v="50"/>
    <s v="NC"/>
    <n v="17"/>
    <s v="renseigné"/>
    <x v="4"/>
    <n v="3"/>
    <s v="entre 1 et 5"/>
    <s v="NC"/>
    <n v="-5"/>
    <n v="9"/>
    <s v="NC"/>
    <s v="gain"/>
    <s v="NC"/>
    <s v="NC"/>
    <s v="non renseigné"/>
    <s v="renseigné"/>
    <s v="non renseigné"/>
    <x v="4"/>
    <s v="3_DS"/>
    <s v="NC"/>
    <n v="0"/>
    <s v="NON"/>
    <n v="0"/>
    <d v="2018-07-12T00:00:00"/>
    <s v="NC"/>
    <n v="0"/>
    <n v="3"/>
    <s v="m1"/>
    <s v="NC"/>
    <s v="NC"/>
    <s v="NC"/>
    <s v="NON"/>
    <s v="OUI"/>
    <s v="NON"/>
    <s v="NC"/>
    <s v="NC"/>
    <s v="OUI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s v="PO"/>
    <s v="NON"/>
    <s v="NC"/>
    <s v="NC"/>
    <s v="NC"/>
    <m/>
    <m/>
    <m/>
    <m/>
    <m/>
    <m/>
    <m/>
  </r>
  <r>
    <n v="112"/>
    <s v="D"/>
    <s v="201806"/>
    <s v="Juin"/>
    <n v="2018"/>
    <s v="Quartier"/>
    <s v="Jean"/>
    <n v="68"/>
    <s v="Homme"/>
    <d v="1950-08-29T00:00:00"/>
    <d v="2018-06-04T00:00:00"/>
    <d v="2018-06-08T00:00:00"/>
    <n v="4"/>
    <s v="Hemato"/>
    <s v=""/>
    <s v="lymphome"/>
    <n v="175"/>
    <n v="75"/>
    <n v="72"/>
    <s v="NC"/>
    <n v="24"/>
    <s v="renseigné"/>
    <x v="0"/>
    <n v="1"/>
    <s v="entre 1 et 5"/>
    <s v="NC"/>
    <n v="-3"/>
    <n v="4"/>
    <s v="NC"/>
    <s v="gain"/>
    <s v="NC"/>
    <s v="NC"/>
    <s v="non renseigné"/>
    <s v="renseigné"/>
    <s v="non renseigné"/>
    <x v="4"/>
    <s v="4_NSP"/>
    <s v="NC"/>
    <s v="NC"/>
    <s v="NON"/>
    <s v="NC"/>
    <s v="NC"/>
    <s v="NC"/>
    <n v="0"/>
    <n v="0"/>
    <s v="m6"/>
    <s v="NC"/>
    <s v="NC"/>
    <s v="NON"/>
    <s v="NC"/>
    <s v="NON"/>
    <s v="NON"/>
    <s v="NC"/>
    <s v="NON"/>
    <s v="NON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s v="IV"/>
    <s v="OUI"/>
    <d v="2018-06-06T00:00:00"/>
    <s v="STAPH E"/>
    <s v="NC"/>
    <m/>
    <m/>
    <s v="OUI"/>
    <m/>
    <m/>
    <m/>
    <m/>
  </r>
  <r>
    <n v="73"/>
    <s v="A"/>
    <s v="201612"/>
    <s v="Décembre"/>
    <n v="2016"/>
    <s v="Ramorino"/>
    <s v="Jean"/>
    <n v="70"/>
    <s v="Homme"/>
    <d v="1946-11-08T00:00:00"/>
    <d v="2016-12-08T00:00:00"/>
    <d v="2016-12-15T00:00:00"/>
    <n v="7"/>
    <s v="Onco"/>
    <s v="ORL"/>
    <s v="ORL"/>
    <n v="173"/>
    <n v="68"/>
    <n v="64"/>
    <s v="NC"/>
    <n v="21"/>
    <s v="renseigné"/>
    <x v="0"/>
    <n v="1"/>
    <s v="entre 1 et 5"/>
    <s v="NC"/>
    <n v="-4"/>
    <n v="6"/>
    <s v="NC"/>
    <s v="gain"/>
    <s v="NC"/>
    <s v="NC"/>
    <s v="non renseigné"/>
    <s v="renseigné"/>
    <s v="non renseigné"/>
    <x v="4"/>
    <s v="2_DM"/>
    <s v="NC"/>
    <n v="87"/>
    <n v="0"/>
    <n v="0"/>
    <s v="NC"/>
    <d v="2016-12-14T00:00:00"/>
    <n v="0"/>
    <n v="0"/>
    <s v="m6"/>
    <s v="NC"/>
    <s v="NC"/>
    <s v="NC"/>
    <s v="NON"/>
    <s v="NON"/>
    <s v="NON"/>
    <s v="NC"/>
    <s v="OUI"/>
    <s v="NON"/>
    <s v="Parenteral"/>
    <s v="N7"/>
    <s v="NC"/>
    <s v="NC"/>
    <s v="NC"/>
    <s v="NC"/>
    <s v="NC"/>
    <s v="NC"/>
    <s v="NON"/>
    <s v="NC"/>
    <s v="NC"/>
    <d v="2016-06-18T00:00:00"/>
    <n v="0"/>
    <s v="NON"/>
    <s v="OUI"/>
    <s v="IV"/>
    <s v="OUI"/>
    <d v="2016-12-13T00:00:00"/>
    <s v="STAPH E"/>
    <s v="OLIMEL SANS VIT"/>
    <m/>
    <m/>
    <s v="OUI"/>
    <m/>
    <m/>
    <m/>
    <m/>
  </r>
  <r>
    <n v="35"/>
    <s v="B"/>
    <s v="201706"/>
    <s v="Juin"/>
    <n v="2017"/>
    <s v="Randriaaaaaaaa"/>
    <s v="Germain"/>
    <n v="79"/>
    <s v="Homme"/>
    <d v="1937-04-10T00:00:00"/>
    <d v="2017-06-09T00:00:00"/>
    <d v="2017-06-12T00:00:00"/>
    <n v="3"/>
    <s v="Hemato"/>
    <s v=""/>
    <s v="SMD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d v="2018-06-12T00:00:00"/>
    <s v="NC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NON"/>
    <s v="SP"/>
    <s v="NON"/>
    <s v="NC"/>
    <s v="NC"/>
    <s v="NC"/>
    <m/>
    <m/>
    <m/>
    <m/>
    <m/>
    <m/>
    <m/>
  </r>
  <r>
    <n v="120"/>
    <s v="D"/>
    <s v="201806"/>
    <s v="Juin"/>
    <n v="2018"/>
    <s v="Renaud"/>
    <s v="Marie agnes"/>
    <n v="63"/>
    <s v="Femme"/>
    <d v="1954-08-11T00:00:00"/>
    <d v="2018-06-08T00:00:00"/>
    <d v="2018-06-14T00:00:00"/>
    <n v="6"/>
    <s v="Onco"/>
    <s v="Gynécologique"/>
    <s v="sein"/>
    <n v="159"/>
    <s v="NC"/>
    <n v="54"/>
    <s v="NC"/>
    <n v="21"/>
    <s v="renseigné"/>
    <x v="0"/>
    <n v="1"/>
    <s v="entre 1 et 5"/>
    <s v="NC"/>
    <s v="NC"/>
    <s v="NC"/>
    <s v="NC"/>
    <s v="NC"/>
    <s v="NC"/>
    <s v="NC"/>
    <s v="non renseigné"/>
    <s v="non renseigné"/>
    <s v="renseigné"/>
    <x v="18"/>
    <s v="2_DM"/>
    <s v="NC"/>
    <n v="7"/>
    <s v="NC"/>
    <s v="NC"/>
    <d v="2018-09-14T00:00:00"/>
    <d v="2018-09-14T00:00:00"/>
    <n v="1"/>
    <n v="2"/>
    <s v="NC"/>
    <s v="NC"/>
    <s v="NC"/>
    <s v="DME44.1"/>
    <s v="NON"/>
    <s v="OUI"/>
    <s v="OUI"/>
    <s v="OUI"/>
    <s v="NC"/>
    <s v="OUI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57"/>
    <s v="A"/>
    <s v="201612"/>
    <s v="Décembre"/>
    <n v="2016"/>
    <s v="Reyes durand"/>
    <s v="Noemi"/>
    <n v="75"/>
    <s v="Femme"/>
    <d v="1941-04-13T00:00:00"/>
    <d v="2016-11-27T00:00:00"/>
    <d v="2016-12-31T00:00:00"/>
    <n v="34"/>
    <s v="Onco"/>
    <s v="Digestif"/>
    <s v="colon"/>
    <n v="151"/>
    <n v="43"/>
    <n v="42"/>
    <n v="44"/>
    <n v="18"/>
    <s v="renseigné"/>
    <x v="4"/>
    <n v="4"/>
    <s v="entre 1 et 5"/>
    <n v="2"/>
    <n v="-1"/>
    <n v="2"/>
    <s v="perte"/>
    <s v="gain"/>
    <n v="-5"/>
    <n v="5"/>
    <s v="renseigné"/>
    <s v="renseigné"/>
    <s v="non renseigné"/>
    <x v="4"/>
    <s v="2_DM"/>
    <s v="NC"/>
    <n v="0"/>
    <s v="NON"/>
    <n v="0"/>
    <s v="NC"/>
    <d v="2016-12-17T00:00:00"/>
    <n v="0"/>
    <n v="0"/>
    <s v="m1"/>
    <s v="NC"/>
    <s v="NC"/>
    <s v="NC"/>
    <s v="OUI"/>
    <s v="NON"/>
    <s v="NON"/>
    <s v="NC"/>
    <s v="NC"/>
    <s v="NON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s v="IV"/>
    <s v="OUI"/>
    <d v="2016-12-06T00:00:00"/>
    <s v="staph epi"/>
    <s v="PARENTERALE"/>
    <m/>
    <m/>
    <s v="OUI"/>
    <m/>
    <m/>
    <m/>
    <m/>
  </r>
  <r>
    <n v="149"/>
    <s v="C"/>
    <s v="201712"/>
    <s v="Décembre"/>
    <n v="2017"/>
    <s v="Riviere"/>
    <s v="lucette"/>
    <n v="74"/>
    <s v="Femme"/>
    <d v="1943-01-24T00:00:00"/>
    <d v="2017-12-07T00:00:00"/>
    <d v="2017-12-09T00:00:00"/>
    <n v="2"/>
    <s v="Onco"/>
    <s v="Gynécologique"/>
    <s v="sein"/>
    <n v="160"/>
    <n v="84"/>
    <n v="76"/>
    <s v="NC"/>
    <n v="30"/>
    <s v="renseigné"/>
    <x v="1"/>
    <n v="1"/>
    <s v="entre 1 et 5"/>
    <s v="NC"/>
    <n v="-8"/>
    <n v="10"/>
    <s v="NC"/>
    <s v="gain"/>
    <s v="NC"/>
    <s v="NC"/>
    <s v="non renseigné"/>
    <s v="renseigné"/>
    <s v="non renseigné"/>
    <x v="4"/>
    <s v="4_NSP"/>
    <s v="NC"/>
    <s v="NC"/>
    <s v="NC"/>
    <s v="NC"/>
    <d v="2018-10-04T00:00:00"/>
    <d v="2018-10-04T00:00:00"/>
    <n v="0"/>
    <n v="0"/>
    <s v="m3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39"/>
    <s v="C"/>
    <s v="201712"/>
    <s v="Décembre"/>
    <n v="2017"/>
    <s v="Rocard"/>
    <s v="Maryse"/>
    <n v="72"/>
    <s v="Femme"/>
    <d v="1945-08-05T00:00:00"/>
    <d v="2017-11-15T00:00:00"/>
    <d v="2017-12-13T00:00:00"/>
    <n v="28"/>
    <s v="Onco"/>
    <s v="Gynécologique"/>
    <s v="sein"/>
    <n v="167"/>
    <n v="63"/>
    <n v="58"/>
    <n v="55"/>
    <n v="21"/>
    <s v="renseigné"/>
    <x v="0"/>
    <n v="3"/>
    <s v="entre 1 et 5"/>
    <n v="-3"/>
    <n v="-5"/>
    <n v="8"/>
    <s v="gain"/>
    <s v="gain"/>
    <n v="5"/>
    <n v="-5"/>
    <s v="renseigné"/>
    <s v="renseigné"/>
    <s v="renseigné"/>
    <x v="21"/>
    <s v="2_DM"/>
    <s v="NC"/>
    <n v="81"/>
    <s v="NC"/>
    <s v="NC"/>
    <d v="2018-02-19T00:00:00"/>
    <s v="NC"/>
    <n v="2"/>
    <n v="0"/>
    <s v="m3"/>
    <s v="NON"/>
    <s v="NC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50"/>
    <s v="A"/>
    <s v="201612"/>
    <s v="Décembre"/>
    <n v="2016"/>
    <s v="roger"/>
    <s v="andré"/>
    <n v="77"/>
    <s v="Homme"/>
    <d v="1939-03-20T00:00:00"/>
    <d v="2016-11-29T00:00:00"/>
    <d v="2016-12-12T00:00:00"/>
    <n v="13"/>
    <s v="Onco"/>
    <s v="Digestif"/>
    <s v="pancreas"/>
    <n v="157"/>
    <n v="47"/>
    <n v="49"/>
    <n v="50"/>
    <n v="20"/>
    <s v="renseigné"/>
    <x v="0"/>
    <n v="3"/>
    <s v="entre 1 et 5"/>
    <n v="1"/>
    <n v="2"/>
    <n v="-4"/>
    <s v="perte"/>
    <s v="perte"/>
    <n v="-2"/>
    <n v="2"/>
    <s v="renseigné"/>
    <s v="renseigné"/>
    <s v="non renseigné"/>
    <x v="4"/>
    <s v="4_NSP"/>
    <s v="NC"/>
    <s v="NC"/>
    <s v="NC"/>
    <s v="NC"/>
    <s v="NC"/>
    <s v="NC"/>
    <n v="0"/>
    <n v="0"/>
    <s v="NC"/>
    <s v="NON"/>
    <s v="NC"/>
    <s v="NC"/>
    <s v="OUI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6-12-16T00:00:00"/>
    <s v="staph epi"/>
    <s v="PAS DE NUTRITION"/>
    <m/>
    <m/>
    <s v="OUI"/>
    <m/>
    <m/>
    <m/>
    <m/>
  </r>
  <r>
    <n v="140"/>
    <s v="C"/>
    <s v="201712"/>
    <s v="Décembre"/>
    <n v="2017"/>
    <s v="Roman"/>
    <s v="danielle"/>
    <n v="67"/>
    <s v="Femme"/>
    <d v="1950-01-15T00:00:00"/>
    <d v="2017-11-22T00:00:00"/>
    <d v="2017-12-11T00:00:00"/>
    <n v="19"/>
    <s v="Onco"/>
    <s v="ORL"/>
    <s v="ORL"/>
    <n v="153"/>
    <n v="56"/>
    <n v="53"/>
    <n v="55"/>
    <n v="23"/>
    <s v="non renseigné"/>
    <x v="3"/>
    <n v="2"/>
    <s v="entre 1 et 5"/>
    <n v="2"/>
    <n v="-3"/>
    <n v="5"/>
    <s v="perte"/>
    <s v="gain"/>
    <n v="-4"/>
    <n v="4"/>
    <s v="renseigné"/>
    <s v="renseigné"/>
    <s v="renseigné"/>
    <x v="25"/>
    <s v="2_DM"/>
    <s v="NC"/>
    <n v="105"/>
    <s v="NC"/>
    <s v="NC"/>
    <s v="NC"/>
    <s v="NC"/>
    <n v="3"/>
    <n v="0"/>
    <s v="m1"/>
    <s v="NON"/>
    <s v="NC"/>
    <s v="NC"/>
    <s v="NC"/>
    <s v="NON"/>
    <s v="OUI"/>
    <s v="OUI"/>
    <s v="OUI"/>
    <s v="NON"/>
    <s v="Parenteral"/>
    <s v="N7"/>
    <s v="OUI"/>
    <s v="NC"/>
    <s v="NC"/>
    <s v="NON"/>
    <s v="NON"/>
    <s v="NC"/>
    <s v="NON"/>
    <s v="NC"/>
    <s v="on"/>
    <s v="NC"/>
    <s v="NC"/>
    <s v="NON"/>
    <s v="OUI"/>
    <s v="IV"/>
    <s v="OUI"/>
    <d v="2017-11-22T00:00:00"/>
    <s v="staph epi"/>
    <s v="NP CAR PRB GPE/ RADIO CHIMIO"/>
    <m/>
    <m/>
    <s v="OUI"/>
    <m/>
    <m/>
    <m/>
    <m/>
  </r>
  <r>
    <n v="141"/>
    <s v="C"/>
    <s v="201712"/>
    <s v="Décembre"/>
    <n v="2017"/>
    <s v="Rouge "/>
    <s v="christiane"/>
    <n v="61"/>
    <s v="Femme"/>
    <d v="1956-05-10T00:00:00"/>
    <d v="2017-11-30T00:00:00"/>
    <d v="2017-12-08T00:00:00"/>
    <n v="8"/>
    <s v="Onco"/>
    <s v="Gynécologique"/>
    <s v="ovaire"/>
    <n v="158"/>
    <n v="88"/>
    <n v="83"/>
    <n v="69"/>
    <n v="33"/>
    <s v="renseigné"/>
    <x v="1"/>
    <n v="3"/>
    <s v="entre 1 et 5"/>
    <n v="-14"/>
    <n v="-5"/>
    <n v="6"/>
    <s v="gain"/>
    <s v="gain"/>
    <n v="17"/>
    <n v="-17"/>
    <s v="renseigné"/>
    <s v="renseigné"/>
    <s v="renseigné"/>
    <x v="1"/>
    <s v="2_DM"/>
    <s v="NC"/>
    <s v="NC"/>
    <s v="OUI"/>
    <n v="0.56000000000000005"/>
    <d v="2018-09-27T00:00:00"/>
    <s v="NC"/>
    <n v="2"/>
    <n v="2"/>
    <s v="m1"/>
    <s v="OUI"/>
    <s v="OUI"/>
    <s v="DME44.1"/>
    <s v="NON"/>
    <s v="OUI"/>
    <s v="OUI"/>
    <s v="OUI"/>
    <s v="NON"/>
    <s v="OUI"/>
    <s v="SNA"/>
    <s v="NC"/>
    <s v="NC"/>
    <s v="NC"/>
    <s v="OUI"/>
    <s v="OUI"/>
    <s v="OUI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51"/>
    <s v="B"/>
    <s v="201706"/>
    <s v="Juin"/>
    <n v="2017"/>
    <s v="sanchez"/>
    <s v="marie"/>
    <n v="74"/>
    <s v="Femme"/>
    <d v="1943-05-21T00:00:00"/>
    <d v="2017-05-04T00:00:00"/>
    <d v="2017-06-28T00:00:00"/>
    <n v="55"/>
    <s v="Onco"/>
    <s v="Gynécologique"/>
    <s v="sein"/>
    <n v="160"/>
    <s v="NC"/>
    <n v="49"/>
    <n v="47"/>
    <n v="19"/>
    <s v="renseigné"/>
    <x v="0"/>
    <n v="8"/>
    <s v="entre 5 et 10"/>
    <n v="-2"/>
    <s v="NC"/>
    <s v="NC"/>
    <s v="gain"/>
    <s v="NC"/>
    <n v="4"/>
    <n v="-4"/>
    <s v="renseigné"/>
    <s v="non renseigné"/>
    <s v="renseigné"/>
    <x v="6"/>
    <s v="3_DS"/>
    <s v="NC"/>
    <s v="NC"/>
    <s v="NC"/>
    <s v="NC"/>
    <d v="2018-10-10T00:00:00"/>
    <d v="2017-06-14T00:00:00"/>
    <n v="2"/>
    <n v="2"/>
    <s v="NC"/>
    <s v="NON"/>
    <s v="NC"/>
    <s v="DSE43"/>
    <s v="NON"/>
    <s v="OUI"/>
    <s v="OUI"/>
    <s v="NC"/>
    <s v="NON"/>
    <s v="OUI"/>
    <s v="Parenteral"/>
    <s v="N7"/>
    <s v="NC"/>
    <s v="NON"/>
    <s v="NON"/>
    <s v="NC"/>
    <s v="NC"/>
    <s v="NC"/>
    <s v="NON"/>
    <s v="NC"/>
    <s v="on"/>
    <s v="NC"/>
    <s v="NC"/>
    <s v="NON"/>
    <s v="OUI"/>
    <s v="IV"/>
    <s v="OUI"/>
    <d v="2017-06-09T00:00:00"/>
    <s v="STAPH E"/>
    <s v="OLIMEL"/>
    <m/>
    <m/>
    <s v="OUI"/>
    <m/>
    <m/>
    <m/>
    <m/>
  </r>
  <r>
    <n v="19"/>
    <s v="B"/>
    <s v="201706"/>
    <s v="Juin"/>
    <n v="2017"/>
    <s v="Sanna"/>
    <s v="Philippe"/>
    <n v="61"/>
    <s v="Homme"/>
    <d v="1954-09-19T00:00:00"/>
    <d v="2017-05-31T00:00:00"/>
    <d v="2017-06-22T00:00:00"/>
    <n v="22"/>
    <s v="Onco"/>
    <s v="ORL"/>
    <s v="ORL"/>
    <n v="180"/>
    <n v="70"/>
    <n v="70"/>
    <n v="72"/>
    <n v="22"/>
    <s v="renseigné"/>
    <x v="0"/>
    <n v="5"/>
    <s v="entre 5 et 10"/>
    <n v="2"/>
    <n v="0"/>
    <n v="0"/>
    <s v="perte"/>
    <s v="perte"/>
    <n v="-3"/>
    <n v="3"/>
    <s v="renseigné"/>
    <s v="renseigné"/>
    <s v="non renseigné"/>
    <x v="4"/>
    <s v="4_NSP"/>
    <s v="NC"/>
    <n v="21"/>
    <n v="0"/>
    <s v="0.75"/>
    <d v="2017-08-13T00:00:00"/>
    <d v="2017-07-10T00:00:00"/>
    <n v="0"/>
    <n v="0"/>
    <s v="NC"/>
    <s v="NC"/>
    <s v="NC"/>
    <s v="NC"/>
    <s v="NON"/>
    <s v="NON"/>
    <s v="NON"/>
    <s v="NC"/>
    <s v="NC"/>
    <s v="NON"/>
    <s v="enterale"/>
    <s v="GPE"/>
    <s v="NC"/>
    <s v="NON"/>
    <s v="NC"/>
    <s v="NC"/>
    <s v="NC"/>
    <s v="NC"/>
    <s v="NON"/>
    <s v="NC"/>
    <s v="NC"/>
    <s v="NC"/>
    <s v="NC"/>
    <s v="NON"/>
    <s v="OUI"/>
    <s v="IV"/>
    <s v="OUI"/>
    <d v="2017-06-10T00:00:00"/>
    <s v="STAPH E"/>
    <s v="PAS DE NUTRITION"/>
    <m/>
    <m/>
    <s v="OUI"/>
    <m/>
    <m/>
    <m/>
    <m/>
  </r>
  <r>
    <n v="58"/>
    <s v="A"/>
    <s v="201612"/>
    <s v="Décembre"/>
    <n v="2016"/>
    <s v="Santiago"/>
    <s v="Louise"/>
    <n v="77"/>
    <s v="Femme"/>
    <d v="1932-02-12T00:00:00"/>
    <d v="2016-11-25T00:00:00"/>
    <d v="2016-12-08T00:00:00"/>
    <n v="13"/>
    <s v="Hemato"/>
    <s v=""/>
    <s v="lymphome"/>
    <n v="160"/>
    <n v="59"/>
    <n v="52"/>
    <s v="NC"/>
    <n v="20"/>
    <s v="renseigné"/>
    <x v="0"/>
    <n v="1"/>
    <s v="entre 1 et 5"/>
    <s v="NC"/>
    <n v="-7"/>
    <n v="12"/>
    <s v="NC"/>
    <s v="gain"/>
    <s v="NC"/>
    <s v="NC"/>
    <s v="non renseigné"/>
    <s v="renseigné"/>
    <s v="renseigné"/>
    <x v="6"/>
    <s v="3_DS"/>
    <s v="NC"/>
    <n v="284"/>
    <s v="NON"/>
    <n v="0"/>
    <d v="2018-09-12T00:00:00"/>
    <s v="NC"/>
    <n v="0"/>
    <n v="0"/>
    <s v="m3"/>
    <s v="NC"/>
    <s v="NC"/>
    <s v="NC"/>
    <s v="NON"/>
    <s v="NON"/>
    <s v="NON"/>
    <s v="NC"/>
    <s v="NC"/>
    <s v="NON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s v="IV"/>
    <s v="OUI"/>
    <d v="2016-12-01T00:00:00"/>
    <s v="STAPH AUREUS"/>
    <s v="OLIMEL AV VIT"/>
    <m/>
    <m/>
    <m/>
    <m/>
    <s v="OUI"/>
    <m/>
    <m/>
  </r>
  <r>
    <n v="60"/>
    <s v="A"/>
    <s v="201612"/>
    <s v="Décembre"/>
    <n v="2016"/>
    <s v="Savenkoff"/>
    <s v="Concetta"/>
    <n v="85"/>
    <s v="Femme"/>
    <d v="1931-11-06T00:00:00"/>
    <d v="2016-12-01T00:00:00"/>
    <d v="2016-12-12T00:00:00"/>
    <n v="11"/>
    <s v="Onco"/>
    <s v="Gynécologique"/>
    <s v="ovaire"/>
    <s v="NC"/>
    <s v="NC"/>
    <n v="56"/>
    <n v="55"/>
    <s v="NC"/>
    <s v="renseigné"/>
    <x v="1"/>
    <n v="2"/>
    <s v="entre 1 et 5"/>
    <n v="-1"/>
    <s v="NC"/>
    <s v="NC"/>
    <s v="gain"/>
    <s v="NC"/>
    <n v="2"/>
    <n v="-2"/>
    <s v="renseigné"/>
    <s v="non renseigné"/>
    <s v="renseigné"/>
    <x v="6"/>
    <s v="3_DS"/>
    <s v="NC"/>
    <n v="0"/>
    <s v="NON"/>
    <n v="0"/>
    <d v="2017-03-02T00:00:00"/>
    <d v="2016-05-12T00:00:00"/>
    <n v="0"/>
    <n v="2"/>
    <s v="NC"/>
    <s v="NC"/>
    <s v="NC"/>
    <s v="NC"/>
    <s v="OUI"/>
    <s v="NON"/>
    <s v="NON"/>
    <s v="NC"/>
    <s v="NC"/>
    <s v="OUI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  <s v="NC"/>
    <s v="NC"/>
    <s v="NC"/>
    <m/>
    <m/>
    <m/>
    <m/>
    <m/>
    <m/>
    <m/>
  </r>
  <r>
    <n v="33"/>
    <s v="B"/>
    <s v="201706"/>
    <s v="Juin"/>
    <n v="2017"/>
    <s v="Scarangella"/>
    <s v="Marie"/>
    <n v="47"/>
    <s v="Femme"/>
    <d v="1968-06-21T00:00:00"/>
    <d v="2018-06-08T00:00:00"/>
    <d v="2018-06-12T00:00:00"/>
    <n v="4"/>
    <s v="Onco"/>
    <s v="Cutané"/>
    <s v="melanome"/>
    <n v="165"/>
    <s v="NC"/>
    <n v="65"/>
    <s v="NC"/>
    <n v="24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x v="4"/>
    <s v="1_OK"/>
    <s v="NC"/>
    <n v="0"/>
    <n v="0"/>
    <n v="0"/>
    <d v="2017-08-07T00:00:00"/>
    <d v="2017-08-0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MELANOME"/>
    <m/>
    <m/>
    <m/>
    <m/>
    <m/>
    <m/>
    <m/>
  </r>
  <r>
    <n v="61"/>
    <s v="A"/>
    <s v="201612"/>
    <s v="Décembre"/>
    <n v="2016"/>
    <s v="Schiano "/>
    <s v="Michel"/>
    <n v="83"/>
    <s v="Homme"/>
    <d v="1933-09-23T00:00:00"/>
    <d v="2016-12-02T00:00:00"/>
    <d v="2016-12-09T00:00:00"/>
    <n v="7"/>
    <s v="Onco"/>
    <s v="ORL"/>
    <s v="ORL"/>
    <n v="169"/>
    <s v="NC"/>
    <n v="63"/>
    <s v="NC"/>
    <n v="22"/>
    <s v="non renseigné"/>
    <x v="3"/>
    <n v="1"/>
    <s v="entre 1 et 5"/>
    <s v="NC"/>
    <s v="NC"/>
    <s v="NC"/>
    <s v="NC"/>
    <s v="NC"/>
    <s v="NC"/>
    <s v="NC"/>
    <s v="non renseigné"/>
    <s v="non renseigné"/>
    <s v="renseigné"/>
    <x v="25"/>
    <s v="3_DS"/>
    <s v="NC"/>
    <n v="0"/>
    <s v="NON"/>
    <n v="0"/>
    <d v="2017-01-31T00:00:00"/>
    <d v="2016-12-14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  <s v="NC"/>
    <s v="NC"/>
    <s v="NC"/>
    <m/>
    <m/>
    <m/>
    <m/>
    <m/>
    <m/>
    <m/>
  </r>
  <r>
    <n v="62"/>
    <s v="A"/>
    <s v="201612"/>
    <s v="Décembre"/>
    <n v="2016"/>
    <s v="Seigneur"/>
    <s v="Monique"/>
    <n v="83"/>
    <s v="Femme"/>
    <d v="1933-02-09T00:00:00"/>
    <d v="2016-11-04T00:00:00"/>
    <d v="2016-12-14T00:00:00"/>
    <n v="40"/>
    <s v="Onco"/>
    <s v="Digestif"/>
    <s v="pancreas"/>
    <n v="165"/>
    <s v="NC"/>
    <n v="62"/>
    <n v="66"/>
    <n v="23"/>
    <s v="renseigné"/>
    <x v="0"/>
    <n v="2"/>
    <s v="entre 1 et 5"/>
    <n v="4"/>
    <s v="NC"/>
    <s v="NC"/>
    <s v="perte"/>
    <s v="NC"/>
    <n v="-6"/>
    <n v="6"/>
    <s v="renseigné"/>
    <s v="non renseigné"/>
    <s v="non renseigné"/>
    <x v="4"/>
    <s v="1_OK"/>
    <s v="NC"/>
    <n v="108"/>
    <s v="NON"/>
    <n v="0"/>
    <d v="2016-12-14T00:00:00"/>
    <d v="2016-12-01T00:00:00"/>
    <n v="0"/>
    <n v="0"/>
    <s v="NC"/>
    <s v="NC"/>
    <s v="NC"/>
    <s v="NC"/>
    <s v="OUI"/>
    <s v="OUI"/>
    <s v="OUI"/>
    <s v="NC"/>
    <s v="NC"/>
    <s v="NON"/>
    <s v="Parenteral"/>
    <s v="N7"/>
    <s v="NC"/>
    <s v="NC"/>
    <s v="NON"/>
    <s v="NON"/>
    <s v="NON"/>
    <s v="NON"/>
    <s v="NON"/>
    <s v="NC"/>
    <s v="NC"/>
    <s v="NC"/>
    <n v="0"/>
    <s v="NON"/>
    <s v="OUI"/>
    <s v="IV"/>
    <s v="OUI"/>
    <d v="2016-11-17T00:00:00"/>
    <s v="PYO"/>
    <s v="OLIMEL SANS VIT"/>
    <s v="OUI"/>
    <m/>
    <m/>
    <m/>
    <m/>
    <m/>
    <m/>
  </r>
  <r>
    <n v="20"/>
    <s v="B"/>
    <s v="201706"/>
    <s v="Juin"/>
    <n v="2017"/>
    <s v="Seitier"/>
    <s v="Monique"/>
    <n v="81"/>
    <s v="Femme"/>
    <d v="1935-02-07T00:00:00"/>
    <d v="2017-05-29T00:00:00"/>
    <d v="2017-06-07T00:00:00"/>
    <n v="9"/>
    <s v="Onco"/>
    <s v="Gynécologique"/>
    <s v="sein"/>
    <n v="170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x v="15"/>
    <s v="3_DS"/>
    <s v="NC"/>
    <n v="0"/>
    <n v="0"/>
    <n v="0"/>
    <d v="2017-08-03T00:00:00"/>
    <d v="2017-05-15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</r>
  <r>
    <n v="63"/>
    <s v="A"/>
    <s v="201612"/>
    <s v="Décembre"/>
    <n v="2016"/>
    <s v="Sieli"/>
    <s v="Patrick"/>
    <n v="63"/>
    <s v="Homme"/>
    <d v="1952-11-10T00:00:00"/>
    <d v="2016-12-03T00:00:00"/>
    <d v="2016-12-12T00:00:00"/>
    <n v="9"/>
    <s v="Onco"/>
    <s v="ORL"/>
    <s v="ORL"/>
    <n v="170"/>
    <n v="63"/>
    <n v="63"/>
    <s v="NC"/>
    <n v="22"/>
    <s v="renseigné"/>
    <x v="0"/>
    <n v="1"/>
    <s v="entre 1 et 5"/>
    <s v="NC"/>
    <n v="0"/>
    <n v="0"/>
    <s v="NC"/>
    <s v="perte"/>
    <s v="NC"/>
    <s v="NC"/>
    <s v="non renseigné"/>
    <s v="renseigné"/>
    <s v="non renseigné"/>
    <x v="4"/>
    <s v="4_NSP"/>
    <s v="NC"/>
    <n v="260"/>
    <s v="NON"/>
    <n v="0"/>
    <d v="2017-11-08T00:00:00"/>
    <d v="2017-11-02T00:00:00"/>
    <n v="0"/>
    <n v="0"/>
    <s v="NC"/>
    <s v="NC"/>
    <s v="NC"/>
    <s v="NC"/>
    <s v="OUI"/>
    <s v="NON"/>
    <s v="NON"/>
    <s v="NON"/>
    <s v="NC"/>
    <s v="NON"/>
    <s v="enterale"/>
    <s v="GPE"/>
    <s v="NC"/>
    <s v="NC"/>
    <s v="NON"/>
    <s v="NON"/>
    <s v="NON"/>
    <s v="NON"/>
    <s v="NON"/>
    <s v="NC"/>
    <s v="NC"/>
    <d v="2016-11-01T00:00:00"/>
    <n v="0"/>
    <s v="NON"/>
    <s v="OUI"/>
    <s v="IV"/>
    <s v="OUI"/>
    <d v="2016-11-30T00:00:00"/>
    <s v="PYO"/>
    <s v="GPE"/>
    <s v="OUI"/>
    <m/>
    <m/>
    <m/>
    <m/>
    <m/>
    <m/>
  </r>
  <r>
    <n v="21"/>
    <s v="B"/>
    <s v="201706"/>
    <s v="Juin"/>
    <n v="2017"/>
    <s v="Simoes"/>
    <s v="Richard"/>
    <n v="56"/>
    <s v="Homme"/>
    <d v="1959-12-06T00:00:00"/>
    <d v="2017-06-02T00:00:00"/>
    <d v="2017-06-11T00:00:00"/>
    <n v="9"/>
    <s v="Onco"/>
    <s v="ORL"/>
    <s v="ORL"/>
    <n v="182"/>
    <n v="69"/>
    <n v="61"/>
    <n v="66"/>
    <n v="18"/>
    <s v="non renseigné"/>
    <x v="3"/>
    <n v="2"/>
    <s v="entre 1 et 5"/>
    <n v="5"/>
    <n v="-8"/>
    <n v="12"/>
    <s v="perte"/>
    <s v="gain"/>
    <n v="-8"/>
    <n v="8"/>
    <s v="renseigné"/>
    <s v="renseigné"/>
    <s v="non renseigné"/>
    <x v="4"/>
    <s v="2_DM"/>
    <s v="NC"/>
    <n v="0"/>
    <n v="0"/>
    <n v="0"/>
    <d v="2017-06-11T00:00:00"/>
    <d v="2017-05-08T00:00:00"/>
    <n v="0"/>
    <n v="2"/>
    <s v="NC"/>
    <s v="NC"/>
    <s v="NC"/>
    <s v="NC"/>
    <s v="OUI"/>
    <s v="NON"/>
    <s v="NON"/>
    <s v="NC"/>
    <s v="OUI"/>
    <s v="OUI"/>
    <s v="Parenteral"/>
    <s v="N7"/>
    <s v="NC"/>
    <s v="NON"/>
    <s v="NC"/>
    <s v="NC"/>
    <s v="NC"/>
    <s v="NC"/>
    <s v="OUI"/>
    <s v="NC"/>
    <s v="on"/>
    <s v="NC"/>
    <s v="NC"/>
    <s v="NON"/>
    <s v="OUI"/>
    <s v="IV"/>
    <s v="NON"/>
    <s v="NC"/>
    <s v="NC"/>
    <s v="NC"/>
    <m/>
    <m/>
    <m/>
    <m/>
    <m/>
    <m/>
    <m/>
  </r>
  <r>
    <n v="22"/>
    <s v="B"/>
    <s v="201706"/>
    <s v="Juin"/>
    <n v="2017"/>
    <s v="Squillaci"/>
    <s v="Jeanine"/>
    <n v="65"/>
    <s v="Femme"/>
    <d v="1950-07-11T00:00:00"/>
    <d v="2017-06-01T00:00:00"/>
    <d v="2017-06-12T00:00:00"/>
    <n v="11"/>
    <s v="Onco"/>
    <s v="Digestif"/>
    <s v="colon"/>
    <n v="160"/>
    <n v="82"/>
    <n v="80"/>
    <n v="85"/>
    <n v="31"/>
    <s v="non renseigné"/>
    <x v="3"/>
    <n v="3"/>
    <s v="entre 1 et 5"/>
    <n v="5"/>
    <n v="-2"/>
    <n v="2"/>
    <s v="perte"/>
    <s v="gain"/>
    <n v="-6"/>
    <n v="6"/>
    <s v="renseigné"/>
    <s v="renseigné"/>
    <s v="non renseigné"/>
    <x v="4"/>
    <s v="2_DM"/>
    <s v="NC"/>
    <n v="0"/>
    <n v="0"/>
    <n v="0"/>
    <d v="2018-08-10T00:00:00"/>
    <d v="2018-08-10T00:00:00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142"/>
    <s v="C"/>
    <s v="201712"/>
    <s v="Décembre"/>
    <n v="2017"/>
    <s v="Tamburi"/>
    <s v="Annie"/>
    <n v="60"/>
    <s v="Femme"/>
    <d v="1957-03-08T00:00:00"/>
    <d v="2017-11-02T00:00:00"/>
    <d v="2017-12-05T00:00:00"/>
    <n v="33"/>
    <s v="Onco"/>
    <s v="ORL"/>
    <s v="ORL"/>
    <n v="154"/>
    <n v="50"/>
    <n v="38"/>
    <n v="38"/>
    <n v="16"/>
    <s v="renseigné"/>
    <x v="4"/>
    <n v="4"/>
    <s v="entre 1 et 5"/>
    <n v="0"/>
    <n v="-12"/>
    <n v="24"/>
    <s v="perte"/>
    <s v="gain"/>
    <n v="0"/>
    <n v="0"/>
    <s v="renseigné"/>
    <s v="renseigné"/>
    <s v="renseigné"/>
    <x v="18"/>
    <s v="3_DS"/>
    <s v="NC"/>
    <s v="NC"/>
    <s v="OUI"/>
    <n v="0.74"/>
    <d v="2017-12-11T00:00:00"/>
    <d v="2017-11-28T00:00:00"/>
    <n v="3"/>
    <n v="2"/>
    <s v="m7"/>
    <s v="OUI"/>
    <s v="OUI"/>
    <s v="DSE43"/>
    <s v="OUI"/>
    <s v="OUI"/>
    <s v="OUI"/>
    <s v="OUI"/>
    <s v="OUI"/>
    <s v="OUI"/>
    <s v="enterale"/>
    <s v="NC"/>
    <s v="NC"/>
    <s v="OUI"/>
    <s v="NC"/>
    <s v="OUI"/>
    <s v="OUI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74"/>
    <s v="A"/>
    <s v="201612"/>
    <s v="Décembre"/>
    <n v="2016"/>
    <s v="Toninelli"/>
    <s v="Vincente"/>
    <n v="86"/>
    <s v="Homme"/>
    <d v="1930-08-28T00:00:00"/>
    <d v="2016-12-08T00:00:00"/>
    <d v="2016-12-15T00:00:00"/>
    <n v="7"/>
    <s v="Onco"/>
    <s v="Prostate"/>
    <s v="prostate"/>
    <n v="167"/>
    <s v="NC"/>
    <n v="50"/>
    <n v="48"/>
    <n v="18"/>
    <s v="non renseigné"/>
    <x v="3"/>
    <n v="2"/>
    <s v="entre 1 et 5"/>
    <n v="-2"/>
    <s v="NC"/>
    <s v="NC"/>
    <s v="gain"/>
    <s v="NC"/>
    <n v="4"/>
    <n v="-4"/>
    <s v="renseigné"/>
    <s v="non renseigné"/>
    <s v="non renseigné"/>
    <x v="4"/>
    <s v="3_DS"/>
    <s v="NC"/>
    <n v="65"/>
    <n v="0"/>
    <n v="0"/>
    <d v="2017-05-09T00:00:00"/>
    <d v="2016-11-21T00:00:00"/>
    <n v="1"/>
    <n v="0"/>
    <s v="NC"/>
    <s v="NC"/>
    <s v="NC"/>
    <s v="NC"/>
    <s v="NON"/>
    <s v="NON"/>
    <s v="OUI"/>
    <s v="NC"/>
    <s v="NC"/>
    <s v="NON"/>
    <s v="Parenteral"/>
    <s v="N7"/>
    <s v="NC"/>
    <s v="NC"/>
    <s v="NC"/>
    <s v="NC"/>
    <s v="NC"/>
    <s v="NC"/>
    <s v="NC"/>
    <s v="NC"/>
    <s v="NC"/>
    <s v="NC"/>
    <n v="0"/>
    <s v="NON"/>
    <s v="OUI"/>
    <s v="IV"/>
    <s v="NON"/>
    <s v="NC"/>
    <s v="NC"/>
    <s v="NC"/>
    <m/>
    <m/>
    <m/>
    <m/>
    <m/>
    <m/>
    <m/>
  </r>
  <r>
    <n v="143"/>
    <s v="C"/>
    <s v="201712"/>
    <s v="Décembre"/>
    <n v="2017"/>
    <s v="torres"/>
    <s v="roland"/>
    <n v="61"/>
    <s v="Homme"/>
    <d v="1956-03-09T00:00:00"/>
    <d v="2017-11-28T00:00:00"/>
    <d v="2017-12-13T00:00:00"/>
    <n v="15"/>
    <s v="Onco"/>
    <s v="Digestif"/>
    <s v="gastrique"/>
    <n v="170"/>
    <n v="96"/>
    <n v="83"/>
    <n v="76"/>
    <n v="29"/>
    <s v="renseigné"/>
    <x v="2"/>
    <n v="2"/>
    <s v="entre 1 et 5"/>
    <n v="-7"/>
    <n v="-13"/>
    <n v="14"/>
    <s v="gain"/>
    <s v="gain"/>
    <n v="8"/>
    <n v="-8"/>
    <s v="renseigné"/>
    <s v="renseigné"/>
    <s v="renseigné"/>
    <x v="26"/>
    <s v="3_DS"/>
    <s v="NC"/>
    <s v="NC"/>
    <s v="OUI"/>
    <n v="0.86"/>
    <d v="2018-03-03T00:00:00"/>
    <d v="2017-12-07T00:00:00"/>
    <n v="1"/>
    <n v="2"/>
    <s v="m7"/>
    <s v="OUI"/>
    <s v="NON"/>
    <s v="NC"/>
    <s v="OUI"/>
    <s v="OUI"/>
    <s v="OUI"/>
    <s v="OUI"/>
    <s v="OUI"/>
    <s v="OUI"/>
    <s v="enterale"/>
    <s v="NC"/>
    <s v="NC"/>
    <s v="NC"/>
    <s v="NC"/>
    <s v="NC"/>
    <s v="NC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</r>
  <r>
    <n v="64"/>
    <s v="A"/>
    <s v="201612"/>
    <s v="Décembre"/>
    <n v="2016"/>
    <s v="Toupet"/>
    <s v="Fatima"/>
    <n v="81"/>
    <s v="Femme"/>
    <d v="1934-12-31T00:00:00"/>
    <d v="2016-12-05T00:00:00"/>
    <d v="2016-12-12T00:00:00"/>
    <n v="7"/>
    <s v="Hemato"/>
    <s v=""/>
    <s v="LMC"/>
    <n v="166"/>
    <n v="61"/>
    <n v="56"/>
    <s v="NC"/>
    <n v="20"/>
    <s v="renseigné"/>
    <x v="0"/>
    <n v="1"/>
    <s v="entre 1 et 5"/>
    <s v="NC"/>
    <n v="-5"/>
    <n v="8"/>
    <s v="NC"/>
    <s v="gain"/>
    <s v="NC"/>
    <s v="NC"/>
    <s v="non renseigné"/>
    <s v="renseigné"/>
    <s v="non renseigné"/>
    <x v="4"/>
    <s v="2_DM"/>
    <s v="NC"/>
    <n v="0"/>
    <s v="NON"/>
    <n v="0"/>
    <d v="2017-06-01T00:00:00"/>
    <d v="2017-01-18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11-01T00:00:00"/>
    <n v="0"/>
    <s v="SP"/>
    <s v="SP"/>
    <s v="SP"/>
    <s v="NON"/>
    <s v="NC"/>
    <s v="NC"/>
    <s v="NC"/>
    <m/>
    <m/>
    <m/>
    <m/>
    <m/>
    <m/>
    <m/>
  </r>
  <r>
    <n v="144"/>
    <s v="C"/>
    <s v="201712"/>
    <s v="Décembre"/>
    <n v="2017"/>
    <s v="Treboutte"/>
    <s v="christian"/>
    <n v="74"/>
    <s v="Homme"/>
    <d v="1943-02-25T00:00:00"/>
    <d v="2017-11-04T00:00:00"/>
    <d v="2017-12-21T00:00:00"/>
    <n v="47"/>
    <s v="Hemato"/>
    <s v=""/>
    <s v="myelome"/>
    <n v="182"/>
    <n v="107"/>
    <n v="102"/>
    <n v="101"/>
    <n v="31"/>
    <s v="non renseigné"/>
    <x v="3"/>
    <n v="2"/>
    <s v="entre 1 et 5"/>
    <n v="-1"/>
    <n v="-5"/>
    <n v="5"/>
    <s v="gain"/>
    <s v="gain"/>
    <n v="1"/>
    <n v="-1"/>
    <s v="renseigné"/>
    <s v="renseigné"/>
    <s v="renseigné"/>
    <x v="7"/>
    <s v="3_DS"/>
    <s v="NC"/>
    <n v="107"/>
    <s v="NC"/>
    <s v="NC"/>
    <d v="2018-10-05T00:00:00"/>
    <s v="NC"/>
    <n v="1"/>
    <n v="0"/>
    <s v="m1"/>
    <s v="NON"/>
    <s v="NC"/>
    <s v="DME44.1"/>
    <s v="NON"/>
    <s v="NON"/>
    <s v="OUI"/>
    <s v="OUI"/>
    <s v="NON"/>
    <s v="NON"/>
    <s v="SNA"/>
    <s v="NC"/>
    <s v="NC"/>
    <s v="NC"/>
    <s v="NC"/>
    <s v="NC"/>
    <s v="NC"/>
    <s v="NC"/>
    <s v="NC"/>
    <s v="NC"/>
    <s v="NC"/>
    <s v="NC"/>
    <s v="NC"/>
    <s v="PO"/>
    <s v="NON"/>
    <s v="PO"/>
    <s v="NON"/>
    <s v="NC"/>
    <s v="NC"/>
    <s v="NC"/>
    <m/>
    <m/>
    <m/>
    <m/>
    <m/>
    <m/>
    <m/>
  </r>
  <r>
    <n v="23"/>
    <s v="B"/>
    <s v="201706"/>
    <s v="Juin"/>
    <n v="2017"/>
    <s v="TRIVIN"/>
    <s v="Jacqueline"/>
    <n v="87"/>
    <s v="Femme"/>
    <d v="1929-04-30T00:00:00"/>
    <d v="2017-05-04T00:00:00"/>
    <d v="2017-06-08T00:00:00"/>
    <n v="35"/>
    <s v="Hemato"/>
    <s v=""/>
    <s v="myelome"/>
    <n v="155"/>
    <s v="NC"/>
    <n v="46"/>
    <n v="39"/>
    <n v="19"/>
    <s v="renseigné"/>
    <x v="0"/>
    <n v="3"/>
    <s v="entre 1 et 5"/>
    <n v="-7"/>
    <s v="NC"/>
    <s v="NC"/>
    <s v="gain"/>
    <s v="NC"/>
    <n v="15"/>
    <n v="-15"/>
    <s v="renseigné"/>
    <s v="non renseigné"/>
    <s v="renseigné"/>
    <x v="27"/>
    <s v="3_DS"/>
    <s v="NC"/>
    <n v="0"/>
    <n v="0"/>
    <n v="0"/>
    <d v="2017-09-14T00:00:00"/>
    <s v="NC"/>
    <n v="0"/>
    <n v="3"/>
    <s v="NC"/>
    <s v="NON"/>
    <s v="NC"/>
    <s v="NC"/>
    <s v="NON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PO"/>
    <s v="IV"/>
    <s v="PO"/>
    <s v="NON"/>
    <s v="NC"/>
    <s v="NC"/>
    <s v="NC"/>
    <m/>
    <m/>
    <m/>
    <m/>
    <m/>
    <m/>
    <m/>
  </r>
  <r>
    <n v="145"/>
    <s v="C"/>
    <s v="201712"/>
    <s v="Décembre"/>
    <n v="2017"/>
    <s v="Viale"/>
    <s v="Arlette"/>
    <n v="68"/>
    <s v="Femme"/>
    <d v="1949-08-17T00:00:00"/>
    <d v="2017-12-02T00:00:00"/>
    <d v="2017-12-14T00:00:00"/>
    <n v="12"/>
    <s v="Hemato"/>
    <s v=""/>
    <s v="myelome"/>
    <n v="165"/>
    <n v="62"/>
    <n v="59"/>
    <n v="57"/>
    <n v="22"/>
    <s v="renseigné"/>
    <x v="0"/>
    <n v="3"/>
    <s v="entre 1 et 5"/>
    <n v="-2"/>
    <n v="-3"/>
    <n v="5"/>
    <s v="gain"/>
    <s v="gain"/>
    <n v="3"/>
    <n v="-3"/>
    <s v="renseigné"/>
    <s v="renseigné"/>
    <s v="renseigné"/>
    <x v="1"/>
    <s v="2_DM"/>
    <s v="NC"/>
    <s v="NC"/>
    <s v="NC"/>
    <s v="NC"/>
    <s v="NC"/>
    <s v="NC"/>
    <n v="0"/>
    <n v="0"/>
    <s v="m7"/>
    <s v="NON"/>
    <s v="NC"/>
    <s v="DME44.1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PO"/>
    <s v="NON"/>
    <s v="PO"/>
    <s v="NON"/>
    <s v="NC"/>
    <s v="NC"/>
    <s v="NC"/>
    <m/>
    <m/>
    <m/>
    <m/>
    <m/>
    <m/>
    <m/>
  </r>
  <r>
    <n v="24"/>
    <s v="B"/>
    <s v="201706"/>
    <s v="Juin"/>
    <n v="2017"/>
    <s v="Wibaux"/>
    <s v="Chantal"/>
    <n v="65"/>
    <s v="Femme"/>
    <d v="1951-01-20T00:00:00"/>
    <d v="2017-06-05T00:00:00"/>
    <d v="2017-06-06T00:00:00"/>
    <n v="1"/>
    <s v="Onco"/>
    <s v="Gynécologique"/>
    <s v="sein"/>
    <n v="160"/>
    <s v="NC"/>
    <n v="49"/>
    <s v="NC"/>
    <n v="19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x v="4"/>
    <s v="4_NSP"/>
    <s v="NC"/>
    <n v="0"/>
    <n v="0"/>
    <n v="0"/>
    <s v="NC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IV"/>
    <s v="IV"/>
    <s v="NON"/>
    <s v="NC"/>
    <s v="NC"/>
    <s v="NC"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31">
  <r>
    <n v="122"/>
    <x v="0"/>
    <s v="201712"/>
    <s v="Décembre"/>
    <n v="2017"/>
    <s v="Amoussou"/>
    <s v="Pauline"/>
    <n v="40"/>
    <x v="0"/>
    <d v="1977-03-28T00:00:00"/>
    <d v="2017-11-24T00:00:00"/>
    <s v="cancer ORL"/>
    <n v="46"/>
    <s v="Onco"/>
    <s v="Gynécologique"/>
    <s v="sein"/>
    <n v="160"/>
    <n v="59"/>
    <n v="61"/>
    <n v="59"/>
    <n v="24"/>
    <s v="renseigné"/>
    <x v="0"/>
    <n v="4"/>
    <s v="entre 1 et 5"/>
    <n v="-2"/>
    <n v="2"/>
    <n v="-3"/>
    <s v="gain"/>
    <s v="perte"/>
    <n v="3"/>
    <n v="-3"/>
    <s v="renseigné"/>
    <s v="renseigné"/>
    <s v="renseigné"/>
    <n v="31"/>
    <x v="0"/>
    <s v="NC"/>
    <n v="17"/>
    <n v="1.23"/>
    <s v="0.72"/>
    <d v="2017-02-06T00:00:00"/>
    <s v="NC"/>
    <x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  <d v="2017-11-24T00:00:00"/>
    <s v="staph epi"/>
    <s v="pa d'aplaie.;Dc 06/02/2018"/>
    <m/>
    <m/>
    <s v="OUI"/>
    <m/>
    <m/>
    <m/>
    <m/>
    <m/>
    <s v="Pas de perte de pdsalbu 30 jrs apres diminuÃ©e a 17, DC 15 jrs apres, cette derniere albu_x000a_"/>
    <s v="NC"/>
  </r>
  <r>
    <n v="3"/>
    <x v="1"/>
    <s v="201706"/>
    <s v="Juin"/>
    <n v="2017"/>
    <s v="Andreuccetti"/>
    <s v="Marie"/>
    <n v="85"/>
    <x v="0"/>
    <d v="1931-09-07T00:00:00"/>
    <d v="2017-05-31T00:00:00"/>
    <d v="2017-06-21T00:00:00"/>
    <n v="21"/>
    <s v="Onco"/>
    <s v="Digestif"/>
    <s v="pancreas"/>
    <n v="144"/>
    <n v="71"/>
    <n v="66"/>
    <n v="64"/>
    <n v="32"/>
    <s v="renseigné"/>
    <x v="1"/>
    <n v="3"/>
    <s v="entre 1 et 5"/>
    <n v="-2"/>
    <n v="-5"/>
    <n v="7"/>
    <s v="gain"/>
    <s v="gain"/>
    <n v="3"/>
    <n v="-3"/>
    <s v="renseigné"/>
    <s v="renseigné"/>
    <s v="renseigné"/>
    <n v="27"/>
    <x v="1"/>
    <s v="NC"/>
    <n v="0"/>
    <n v="0"/>
    <n v="0"/>
    <d v="2017-10-16T00:00:00"/>
    <d v="2017-06-21T00:00:00"/>
    <x v="1"/>
    <n v="2"/>
    <s v="NC"/>
    <s v="NON"/>
    <s v="NC"/>
    <s v="NC"/>
    <s v="OUI"/>
    <s v="NON"/>
    <s v="NON"/>
    <s v="NC"/>
    <s v="NC"/>
    <s v="OUI"/>
    <s v="SNA"/>
    <s v="NC"/>
    <s v="NC"/>
    <s v="NC"/>
    <s v="NON"/>
    <s v="NC"/>
    <s v="NC"/>
    <s v="NC"/>
    <s v="OUI"/>
    <s v="NC"/>
    <s v="NC"/>
    <s v="NC"/>
    <s v="NC"/>
    <s v="NON"/>
    <s v="OUI"/>
    <s v="IV"/>
    <s v="NON"/>
    <s v="NC"/>
    <s v="NC"/>
    <m/>
    <m/>
    <m/>
    <m/>
    <m/>
    <m/>
    <m/>
    <m/>
    <m/>
    <s v="NC"/>
    <s v="NC"/>
  </r>
  <r>
    <n v="4"/>
    <x v="1"/>
    <s v="201706"/>
    <s v="Juin"/>
    <n v="2017"/>
    <s v="Antonini"/>
    <s v="Bernadette"/>
    <n v="58"/>
    <x v="0"/>
    <d v="1957-11-22T00:00:00"/>
    <d v="2017-05-27T00:00:00"/>
    <d v="2017-06-13T00:00:00"/>
    <n v="17"/>
    <s v="Onco"/>
    <s v="TNE"/>
    <s v="TNE"/>
    <n v="175"/>
    <n v="75"/>
    <n v="76"/>
    <n v="80"/>
    <n v="25"/>
    <s v="renseigné"/>
    <x v="2"/>
    <n v="2"/>
    <s v="entre 1 et 5"/>
    <n v="4"/>
    <n v="1"/>
    <n v="-1"/>
    <s v="perte"/>
    <s v="perte"/>
    <n v="-5"/>
    <n v="5"/>
    <s v="renseigné"/>
    <s v="renseigné"/>
    <s v="renseigné"/>
    <n v="22"/>
    <x v="2"/>
    <s v="NC"/>
    <n v="0"/>
    <s v="1.1"/>
    <s v="0.8"/>
    <d v="2017-08-21T00:00:00"/>
    <s v="NC"/>
    <x v="0"/>
    <n v="0"/>
    <s v="m3"/>
    <s v="NC"/>
    <s v="NON"/>
    <s v="NC"/>
    <s v="OUI"/>
    <s v="NON"/>
    <s v="NC"/>
    <s v="NC"/>
    <s v="NC"/>
    <s v="NON"/>
    <s v="Parenteral"/>
    <s v="N7"/>
    <s v="NC"/>
    <s v="NC"/>
    <s v="NC"/>
    <s v="NC"/>
    <s v="NC"/>
    <s v="NC"/>
    <s v="NON"/>
    <s v="NC"/>
    <s v="on"/>
    <s v="NC"/>
    <s v="NC"/>
    <s v="NON"/>
    <s v="NON"/>
    <s v="SP"/>
    <s v="NON"/>
    <s v="NC"/>
    <s v="NC"/>
    <s v="NC"/>
    <m/>
    <m/>
    <m/>
    <m/>
    <m/>
    <m/>
    <m/>
    <m/>
    <s v="NC"/>
    <s v="Sous olimel depuis 4 jours avant hospitalisation_x000a_Aucune notion de passage diet "/>
  </r>
  <r>
    <n v="123"/>
    <x v="0"/>
    <s v="201712"/>
    <s v="Décembre"/>
    <n v="2017"/>
    <s v="Arquilliere"/>
    <s v="renée"/>
    <n v="82"/>
    <x v="0"/>
    <d v="1935-03-29T00:00:00"/>
    <d v="2017-11-30T00:00:00"/>
    <d v="2018-01-03T00:00:00"/>
    <n v="34"/>
    <s v="Onco"/>
    <s v="Gynécologique"/>
    <s v="sein"/>
    <n v="160"/>
    <s v="NC"/>
    <n v="67"/>
    <n v="58"/>
    <n v="26"/>
    <s v="renseigné"/>
    <x v="2"/>
    <n v="4"/>
    <s v="entre 1 et 5"/>
    <n v="-9"/>
    <s v="NC"/>
    <s v="NC"/>
    <s v="gain"/>
    <s v="NC"/>
    <n v="13"/>
    <n v="-13"/>
    <s v="renseigné"/>
    <s v="non renseigné"/>
    <s v="renseigné"/>
    <n v="29"/>
    <x v="2"/>
    <s v="NC"/>
    <n v="60"/>
    <s v="NC"/>
    <s v="NC"/>
    <d v="2018-08-20T00:00:00"/>
    <s v="NC"/>
    <x v="2"/>
    <n v="0"/>
    <s v="NC"/>
    <s v="NC"/>
    <s v="NC"/>
    <s v="NON"/>
    <s v="NON"/>
    <s v="NON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C"/>
  </r>
  <r>
    <n v="25"/>
    <x v="1"/>
    <s v="201706"/>
    <s v="Juin"/>
    <n v="2017"/>
    <s v="Azzopardi"/>
    <s v="Francoise"/>
    <n v="87"/>
    <x v="0"/>
    <d v="1929-03-08T00:00:00"/>
    <d v="2017-06-06T00:00:00"/>
    <d v="2017-06-08T00:00:00"/>
    <n v="2"/>
    <s v="Onco"/>
    <s v="Gynécologique"/>
    <s v="sein"/>
    <n v="155"/>
    <n v="55"/>
    <n v="50"/>
    <s v="NC"/>
    <n v="21"/>
    <s v="renseigné"/>
    <x v="0"/>
    <n v="1"/>
    <s v="entre 1 et 5"/>
    <s v="NC"/>
    <n v="-5"/>
    <n v="9"/>
    <s v="NC"/>
    <s v="gain"/>
    <s v="NC"/>
    <s v="NC"/>
    <s v="non renseigné"/>
    <s v="renseigné"/>
    <s v="non renseigné"/>
    <s v="NC"/>
    <x v="3"/>
    <s v="NC"/>
    <n v="0"/>
    <n v="0"/>
    <n v="0"/>
    <s v="NC"/>
    <d v="2017-05-27T00:00:00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55kg en janv 2017_x000a_jamais vu diet de tte sa PEC"/>
    <s v="NC"/>
  </r>
  <r>
    <n v="27"/>
    <x v="1"/>
    <s v="201706"/>
    <s v="Juin"/>
    <n v="2017"/>
    <s v="Baschieri"/>
    <s v="Helene"/>
    <n v="66"/>
    <x v="0"/>
    <d v="1949-07-30T00:00:00"/>
    <d v="2017-06-07T00:00:00"/>
    <d v="2017-06-09T00:00:00"/>
    <n v="2"/>
    <s v="Onco"/>
    <s v="Gynécologique"/>
    <s v="sein"/>
    <n v="162"/>
    <n v="46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8-06-07T00:00:00"/>
    <d v="2018-02-08T00:00:00"/>
    <x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tf en onco 48h , entre service de chir ou osteosynthese femorale et le SSR_x000a_46 en avril 2017_x000a_nb: en SSr rencontre diet _x000a_albu a 21 , albuC a 28 IMC a 17 car T: 62 et Pds a 45=&gt; DM"/>
    <s v="NC"/>
  </r>
  <r>
    <n v="37"/>
    <x v="2"/>
    <s v="201612"/>
    <s v="Décembre"/>
    <n v="2016"/>
    <s v="Behague"/>
    <s v="Christiane "/>
    <n v="88"/>
    <x v="0"/>
    <d v="1928-08-02T00:00:00"/>
    <d v="2016-12-04T00:00:00"/>
    <d v="2017-01-09T00:00:00"/>
    <n v="36"/>
    <s v="Hemato"/>
    <s v=""/>
    <s v="LAM"/>
    <n v="166"/>
    <n v="75"/>
    <n v="74"/>
    <n v="68"/>
    <n v="27"/>
    <s v="renseigné"/>
    <x v="2"/>
    <n v="3"/>
    <s v="entre 1 et 5"/>
    <n v="-6"/>
    <n v="-1"/>
    <n v="1"/>
    <s v="gain"/>
    <s v="gain"/>
    <n v="8"/>
    <n v="-8"/>
    <s v="renseigné"/>
    <s v="renseigné"/>
    <s v="non renseigné"/>
    <s v="NC"/>
    <x v="3"/>
    <s v="NC"/>
    <n v="153"/>
    <n v="0"/>
    <n v="0"/>
    <d v="2017-01-09T00:00:00"/>
    <d v="2017-01-06T00:00:00"/>
    <x v="1"/>
    <n v="2"/>
    <s v="m1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d v="2016-11-05T00:00:00"/>
    <n v="0"/>
    <s v="NON"/>
    <s v="OUI"/>
    <s v="IV"/>
    <s v="NON"/>
    <s v="NC"/>
    <s v="NC"/>
    <s v="NC"/>
    <m/>
    <m/>
    <m/>
    <m/>
    <m/>
    <m/>
    <m/>
    <m/>
    <s v="chimio IV"/>
    <s v="NC"/>
  </r>
  <r>
    <n v="5"/>
    <x v="1"/>
    <s v="201706"/>
    <s v="Juin"/>
    <n v="2017"/>
    <s v="Belhaj"/>
    <s v="Naceur"/>
    <n v="57"/>
    <x v="1"/>
    <d v="1958-06-13T00:00:00"/>
    <d v="2017-05-17T00:00:00"/>
    <d v="2017-06-06T00:00:00"/>
    <n v="20"/>
    <s v="Onco"/>
    <s v="Digestif"/>
    <s v="gastrique"/>
    <n v="173"/>
    <n v="96"/>
    <n v="78"/>
    <n v="80"/>
    <n v="26"/>
    <s v="renseigné"/>
    <x v="2"/>
    <n v="2"/>
    <s v="entre 1 et 5"/>
    <n v="2"/>
    <n v="-18"/>
    <n v="19"/>
    <s v="perte"/>
    <s v="gain"/>
    <n v="-3"/>
    <n v="3"/>
    <s v="renseigné"/>
    <s v="renseigné"/>
    <s v="non renseigné"/>
    <s v="NC"/>
    <x v="1"/>
    <s v="NC"/>
    <n v="0"/>
    <n v="0"/>
    <n v="0"/>
    <s v="NC"/>
    <d v="2017-03-13T00:00:00"/>
    <x v="0"/>
    <n v="0"/>
    <s v="m1"/>
    <s v="NC"/>
    <s v="NC"/>
    <s v="NC"/>
    <s v="OUI"/>
    <s v="NON"/>
    <s v="NON"/>
    <s v="NC"/>
    <s v="NC"/>
    <s v="NON"/>
    <s v="Parenteral"/>
    <s v="N7"/>
    <s v="OUI"/>
    <s v="NC"/>
    <s v="NC"/>
    <s v="NC"/>
    <s v="NC"/>
    <s v="NC"/>
    <s v="NC"/>
    <s v="NC"/>
    <s v="on"/>
    <s v="NC"/>
    <s v="NC"/>
    <s v="OUI"/>
    <s v="NON"/>
    <s v="PO"/>
    <s v="NON"/>
    <s v="NC"/>
    <s v="NC"/>
    <s v="NC"/>
    <m/>
    <m/>
    <m/>
    <m/>
    <m/>
    <m/>
    <m/>
    <m/>
    <s v="Mise lors de son entrÃ©e pr naussees/ vomissment d'emblÃ©e sous olimel_x000a_Jamais vu de diet ou de bilan nutritionnel rÃ©alisÃ©_x000a_Notion perte de pds retrouvÃ©es aux urg_x000a_-4kg en 14 jours avant entrÃ©es aux urg"/>
    <s v="mais aussi perikabiven 900kcl/1440 ml  pdt 15 jrs car inf PAC apres 3 jours olimel_x000a_Jamais vu de diet"/>
  </r>
  <r>
    <n v="124"/>
    <x v="0"/>
    <s v="201712"/>
    <s v="Décembre"/>
    <n v="2017"/>
    <s v="benhamou"/>
    <s v="micheline"/>
    <n v="74"/>
    <x v="0"/>
    <d v="1943-01-16T00:00:00"/>
    <d v="2017-11-21T00:00:00"/>
    <d v="2017-12-07T00:00:00"/>
    <n v="16"/>
    <s v="Onco"/>
    <s v="Gynécologique"/>
    <s v="sein"/>
    <n v="170"/>
    <n v="66"/>
    <n v="69"/>
    <n v="70"/>
    <n v="24"/>
    <s v="renseigné"/>
    <x v="0"/>
    <n v="2"/>
    <s v="entre 1 et 5"/>
    <n v="1"/>
    <n v="3"/>
    <n v="-5"/>
    <s v="perte"/>
    <s v="perte"/>
    <n v="-1"/>
    <n v="1"/>
    <s v="renseigné"/>
    <s v="renseigné"/>
    <s v="renseigné"/>
    <n v="28"/>
    <x v="1"/>
    <s v="NC"/>
    <n v="88"/>
    <s v="NC"/>
    <s v="NC"/>
    <d v="2018-01-02T00:00:00"/>
    <s v="NC"/>
    <x v="1"/>
    <n v="2"/>
    <s v="NC"/>
    <s v="NON"/>
    <s v="NC"/>
    <s v="NC"/>
    <s v="OUI"/>
    <s v="OUI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OUI"/>
    <d v="2017-11-21T00:00:00"/>
    <s v="klebsielle"/>
    <s v="Pa aplair 1/01/2018"/>
    <m/>
    <m/>
    <m/>
    <m/>
    <m/>
    <s v="OUI"/>
    <m/>
    <m/>
    <s v="OMI ++++"/>
    <s v="NC"/>
  </r>
  <r>
    <n v="38"/>
    <x v="2"/>
    <s v="201612"/>
    <s v="Décembre"/>
    <n v="2016"/>
    <s v="Benony"/>
    <s v="Christian"/>
    <n v="63"/>
    <x v="1"/>
    <d v="1953-06-06T00:00:00"/>
    <d v="2016-11-25T00:00:00"/>
    <d v="2016-12-05T00:00:00"/>
    <n v="10"/>
    <s v="Onco"/>
    <s v="Digestif"/>
    <s v="pancreas"/>
    <n v="162"/>
    <n v="52"/>
    <n v="52"/>
    <n v="53"/>
    <n v="20"/>
    <s v="renseigné"/>
    <x v="0"/>
    <n v="3"/>
    <s v="entre 1 et 5"/>
    <n v="1"/>
    <n v="0"/>
    <n v="0"/>
    <s v="perte"/>
    <s v="perte"/>
    <n v="-2"/>
    <n v="2"/>
    <s v="renseigné"/>
    <s v="renseigné"/>
    <s v="non renseigné"/>
    <s v="NC"/>
    <x v="0"/>
    <s v="NC"/>
    <n v="0"/>
    <n v="0"/>
    <n v="0"/>
    <d v="2018-01-17T00:00:00"/>
    <d v="2017-11-29T00:00:00"/>
    <x v="0"/>
    <n v="0"/>
    <s v="m1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0-07T00:00:00"/>
    <n v="0"/>
    <s v="NON"/>
    <s v="OUI"/>
    <s v="IV"/>
    <s v="NON"/>
    <s v="NC"/>
    <s v="NC"/>
    <s v="NC"/>
    <m/>
    <m/>
    <m/>
    <m/>
    <m/>
    <m/>
    <m/>
    <m/>
    <s v="Aucune bio durant sejour"/>
    <s v="NC"/>
  </r>
  <r>
    <n v="87"/>
    <x v="3"/>
    <s v="201806"/>
    <s v="Juin"/>
    <n v="2018"/>
    <s v="bereziat"/>
    <s v="daniel"/>
    <n v="78"/>
    <x v="1"/>
    <d v="1940-02-15T00:00:00"/>
    <d v="2018-04-24T00:00:00"/>
    <d v="2018-06-05T00:00:00"/>
    <n v="42"/>
    <s v="Onco"/>
    <s v="Urinaire"/>
    <s v="vessie"/>
    <n v="173"/>
    <n v="87"/>
    <n v="71"/>
    <n v="71"/>
    <n v="24"/>
    <s v="renseigné"/>
    <x v="0"/>
    <n v="2"/>
    <s v="entre 1 et 5"/>
    <n v="0"/>
    <n v="-16"/>
    <n v="18"/>
    <s v="perte"/>
    <s v="gain"/>
    <n v="0"/>
    <n v="0"/>
    <s v="renseigné"/>
    <s v="renseigné"/>
    <s v="renseigné"/>
    <n v="29"/>
    <x v="1"/>
    <s v="NC"/>
    <n v="172"/>
    <n v="1.1599999999999999"/>
    <n v="0.75"/>
    <d v="2018-08-11T00:00:00"/>
    <s v="NC"/>
    <x v="0"/>
    <n v="2"/>
    <s v="m6"/>
    <s v="OUI"/>
    <s v="NON"/>
    <s v="DSE43"/>
    <s v="NON"/>
    <s v="OUI"/>
    <s v="NON"/>
    <s v="NC"/>
    <s v="OUI"/>
    <s v="NON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  <s v="NC"/>
    <s v="NC"/>
    <s v="NC"/>
    <m/>
    <m/>
    <m/>
    <m/>
    <m/>
    <m/>
    <m/>
    <m/>
    <s v="NC"/>
    <s v="NA non proposÃ©e"/>
  </r>
  <r>
    <n v="6"/>
    <x v="1"/>
    <s v="201706"/>
    <s v="Juin"/>
    <n v="2017"/>
    <s v="Bertello"/>
    <s v="Patrick"/>
    <n v="56"/>
    <x v="1"/>
    <d v="1959-12-09T00:00:00"/>
    <d v="2017-05-20T00:00:00"/>
    <d v="2017-06-06T00:00:00"/>
    <n v="17"/>
    <s v="Onco"/>
    <s v="Surrenale"/>
    <s v="corticosurrenalome"/>
    <n v="180"/>
    <n v="63"/>
    <n v="72"/>
    <n v="73"/>
    <n v="22"/>
    <s v="renseigné"/>
    <x v="0"/>
    <n v="2"/>
    <s v="entre 1 et 5"/>
    <n v="1"/>
    <n v="9"/>
    <n v="-14"/>
    <s v="perte"/>
    <s v="perte"/>
    <n v="-1"/>
    <n v="1"/>
    <s v="renseigné"/>
    <s v="renseigné"/>
    <s v="non renseigné"/>
    <s v="NC"/>
    <x v="3"/>
    <s v="NC"/>
    <n v="0"/>
    <n v="0"/>
    <n v="0"/>
    <d v="2017-06-18T00:00:00"/>
    <d v="2017-06-02T00:00:00"/>
    <x v="2"/>
    <n v="3"/>
    <s v="NC"/>
    <s v="NC"/>
    <s v="NC"/>
    <s v="NC"/>
    <s v="OUI"/>
    <s v="OUI"/>
    <s v="OUI"/>
    <s v="OUI"/>
    <s v="NC"/>
    <s v="OUI"/>
    <s v="Parenteral"/>
    <s v="N7"/>
    <s v="NC"/>
    <s v="NC"/>
    <s v="NC"/>
    <s v="OUI"/>
    <s v="OUI"/>
    <s v="NC"/>
    <s v="NON"/>
    <s v="NC"/>
    <s v="NC"/>
    <s v="NC"/>
    <s v="NC"/>
    <s v="NON"/>
    <s v="OUI"/>
    <s v="IV"/>
    <s v="OUI"/>
    <s v="NC"/>
    <s v="staph epi"/>
    <s v="a la sortie/ olimel/ stph epi meti R"/>
    <m/>
    <m/>
    <s v="OUI"/>
    <m/>
    <m/>
    <m/>
    <m/>
    <m/>
    <s v="23/05 ,inf PAC _x000a_68kg en avril 2017_x000a_plusieurs hospit a repetition "/>
    <s v="Annuler olimel_x000a_Etait lors du sejour qq avant sous olimel du 06/04/17 au 09/05/17=&gt; inf de PAC 10jrs apres entraianant nouvelle hospit_x000a_Pose pac en avril"/>
  </r>
  <r>
    <n v="39"/>
    <x v="2"/>
    <s v="201612"/>
    <s v="Décembre"/>
    <n v="2016"/>
    <s v="Berthaud"/>
    <s v="Georges"/>
    <n v="82"/>
    <x v="1"/>
    <d v="1933-12-24T00:00:00"/>
    <d v="2016-11-27T00:00:00"/>
    <d v="2016-12-19T00:00:00"/>
    <n v="22"/>
    <s v="Onco"/>
    <s v="Digestif"/>
    <s v="colon"/>
    <n v="172"/>
    <n v="64"/>
    <n v="64"/>
    <n v="61"/>
    <n v="22"/>
    <s v="renseigné"/>
    <x v="0"/>
    <n v="4"/>
    <s v="entre 1 et 5"/>
    <n v="-3"/>
    <n v="0"/>
    <n v="0"/>
    <s v="gain"/>
    <s v="perte"/>
    <n v="5"/>
    <n v="-5"/>
    <s v="renseigné"/>
    <s v="renseigné"/>
    <s v="non renseigné"/>
    <s v="NC"/>
    <x v="0"/>
    <s v="NC"/>
    <n v="0"/>
    <n v="0"/>
    <n v="0"/>
    <d v="2017-03-31T00:00:00"/>
    <s v="NC"/>
    <x v="0"/>
    <n v="0"/>
    <s v="m6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3-01T00:00:00"/>
    <n v="0"/>
    <s v="OUI"/>
    <s v="NON"/>
    <s v="PO"/>
    <s v="NON"/>
    <s v="NC"/>
    <s v="NC"/>
    <s v="NC"/>
    <m/>
    <m/>
    <m/>
    <m/>
    <m/>
    <m/>
    <m/>
    <m/>
    <s v="NC"/>
    <s v="NC"/>
  </r>
  <r>
    <n v="89"/>
    <x v="3"/>
    <s v="201806"/>
    <s v="Juin"/>
    <n v="2018"/>
    <s v="Bertollotti"/>
    <s v="michelle"/>
    <n v="73"/>
    <x v="0"/>
    <d v="1944-09-23T00:00:00"/>
    <d v="2018-05-17T00:00:00"/>
    <d v="2018-06-08T00:00:00"/>
    <n v="22"/>
    <s v="Onco"/>
    <s v="Gynécologique"/>
    <s v="uterus"/>
    <n v="166"/>
    <n v="75"/>
    <n v="71"/>
    <s v="NC"/>
    <n v="26"/>
    <s v="renseigné"/>
    <x v="2"/>
    <n v="1"/>
    <s v="entre 1 et 5"/>
    <s v="NC"/>
    <n v="-4"/>
    <n v="5"/>
    <s v="NC"/>
    <s v="gain"/>
    <s v="NC"/>
    <s v="NC"/>
    <s v="non renseigné"/>
    <s v="renseigné"/>
    <s v="renseigné"/>
    <n v="27"/>
    <x v="1"/>
    <s v="NC"/>
    <n v="84"/>
    <s v="NC"/>
    <s v="NC"/>
    <d v="2018-08-05T00:00:00"/>
    <d v="2018-07-05T00:00:00"/>
    <x v="0"/>
    <n v="0"/>
    <s v="m1"/>
    <s v="NON"/>
    <s v="NC"/>
    <s v="DME44.1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  <m/>
    <s v="NC"/>
    <s v="On peut pas savoir car eval ingesta non rea"/>
  </r>
  <r>
    <n v="118"/>
    <x v="3"/>
    <s v="201806"/>
    <s v="Juin"/>
    <n v="2018"/>
    <s v="Bertrand"/>
    <s v="Jean pierre"/>
    <n v="61"/>
    <x v="1"/>
    <d v="1957-03-13T00:00:00"/>
    <d v="2018-06-06T00:00:00"/>
    <d v="2018-07-26T00:00:00"/>
    <n v="50"/>
    <s v="Onco"/>
    <s v="Urinaire"/>
    <s v="vessie"/>
    <n v="182"/>
    <n v="114"/>
    <n v="100"/>
    <n v="88"/>
    <n v="30"/>
    <s v="non renseigné"/>
    <x v="3"/>
    <n v="6"/>
    <s v="entre 5 et 10"/>
    <n v="-12"/>
    <n v="-14"/>
    <n v="12"/>
    <s v="gain"/>
    <s v="gain"/>
    <n v="12"/>
    <n v="-12"/>
    <s v="renseigné"/>
    <s v="renseigné"/>
    <s v="renseigné"/>
    <n v="27"/>
    <x v="2"/>
    <s v="NC"/>
    <n v="200"/>
    <n v="1.08"/>
    <n v="0.76"/>
    <s v="NC"/>
    <s v="NC"/>
    <x v="1"/>
    <n v="2"/>
    <s v="m6"/>
    <s v="OUI"/>
    <s v="OUI"/>
    <s v="DME44.1"/>
    <s v="NON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OUI"/>
    <s v="IV"/>
    <s v="NON"/>
    <s v="NC"/>
    <s v="NC"/>
    <s v="NC"/>
    <m/>
    <m/>
    <m/>
    <m/>
    <m/>
    <m/>
    <m/>
    <m/>
    <s v="perte de 12% de son poids durant hospit"/>
    <s v="NA non abrodÃ© car nous etions focalisÃ© sur le diagnostic"/>
  </r>
  <r>
    <n v="152"/>
    <x v="3"/>
    <s v="201806"/>
    <s v="Juin"/>
    <n v="2018"/>
    <s v="Biehler"/>
    <s v="DorothÃ©e"/>
    <n v="84"/>
    <x v="0"/>
    <d v="1934-04-24T00:00:00"/>
    <d v="2018-06-04T00:00:00"/>
    <d v="2018-06-09T00:00:00"/>
    <n v="5"/>
    <s v="Onco"/>
    <s v="ORL"/>
    <s v="ORL"/>
    <n v="156"/>
    <n v="42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n v="26"/>
    <x v="1"/>
    <s v="NC"/>
    <n v="178"/>
    <s v="NC"/>
    <s v="NC"/>
    <d v="2018-06-04T00:00:00"/>
    <s v="NC"/>
    <x v="0"/>
    <n v="2"/>
    <s v="NC"/>
    <s v="NON"/>
    <s v="NC"/>
    <s v="NC"/>
    <s v="OUI"/>
    <s v="OUI"/>
    <s v="NON"/>
    <s v="NC"/>
    <s v="OUI"/>
    <s v="OUI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posÃ©e Lors de la derniere hospit, stop 48h avant DCdiet pas eu temps de passÃ© devant degradation clinique"/>
  </r>
  <r>
    <n v="40"/>
    <x v="2"/>
    <s v="201612"/>
    <s v="Décembre"/>
    <n v="2016"/>
    <s v="Bottiau"/>
    <s v="Huguette"/>
    <n v="70"/>
    <x v="0"/>
    <d v="1946-07-31T00:00:00"/>
    <d v="2016-12-02T00:00:00"/>
    <d v="2016-12-07T00:00:00"/>
    <n v="5"/>
    <s v="Onco"/>
    <s v="Gynécologique"/>
    <s v="ovaire"/>
    <s v="NC"/>
    <s v="NC"/>
    <n v="63"/>
    <s v="NC"/>
    <s v="NC"/>
    <s v="renseigné"/>
    <x v="1"/>
    <n v="1"/>
    <s v="entre 1 et 5"/>
    <s v="NC"/>
    <s v="NC"/>
    <s v="NC"/>
    <s v="NC"/>
    <s v="NC"/>
    <s v="NC"/>
    <s v="NC"/>
    <s v="non renseigné"/>
    <s v="non renseigné"/>
    <s v="non renseigné"/>
    <s v="NC"/>
    <x v="3"/>
    <s v="NC"/>
    <n v="10"/>
    <n v="0"/>
    <n v="0"/>
    <s v="NC"/>
    <s v="NC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1 poids de toutes ses hospit_x000a_Pas de taille_x000a_Suivi IPC , mais a eu un EMG en  disant qu'elle etait sous carbo platine a l'epoque"/>
    <s v="NC"/>
  </r>
  <r>
    <s v=";;"/>
    <x v="1"/>
    <s v="201706"/>
    <s v="Juin"/>
    <n v="2017"/>
    <s v="Bourgeois "/>
    <s v="Bernard"/>
    <n v="71"/>
    <x v="1"/>
    <d v="1944-10-01T00:00:00"/>
    <d v="2017-05-25T00:00:00"/>
    <d v="2017-06-07T00:00:00"/>
    <n v="13"/>
    <s v="Onco"/>
    <s v="ORL"/>
    <s v="ORL"/>
    <n v="174"/>
    <n v="43"/>
    <s v="NC"/>
    <s v="NC"/>
    <s v="NC"/>
    <s v="non renseigné"/>
    <x v="3"/>
    <n v="0"/>
    <n v="0"/>
    <s v="NC"/>
    <s v="NC"/>
    <s v="NC"/>
    <s v="NC"/>
    <s v="NC"/>
    <s v="NC"/>
    <s v="NC"/>
    <s v="non renseigné"/>
    <s v="non renseigné"/>
    <s v="renseigné"/>
    <n v="21"/>
    <x v="1"/>
    <s v="NC"/>
    <n v="0"/>
    <n v="0"/>
    <n v="0"/>
    <d v="2017-06-07T00:00:00"/>
    <s v="NC"/>
    <x v="0"/>
    <n v="2"/>
    <s v="NC"/>
    <s v="NC"/>
    <s v="NC"/>
    <s v="NC"/>
    <s v="NC"/>
    <s v="NON"/>
    <s v="NON"/>
    <s v="NC"/>
    <s v="NC"/>
    <s v="OUI"/>
    <s v="SNA"/>
    <s v="NC"/>
    <s v="NC"/>
    <s v="NC"/>
    <s v="NC"/>
    <s v="NC"/>
    <s v="NC"/>
    <s v="NC"/>
    <s v="OUI"/>
    <s v="NC"/>
    <s v="NC"/>
    <s v="NC"/>
    <s v="NC"/>
    <s v="NON"/>
    <s v="NON"/>
    <s v="DEC"/>
    <s v="NON"/>
    <s v="NC"/>
    <s v="NC"/>
    <s v="Dc avnt de commencer chuimio/ neo ORL"/>
    <m/>
    <m/>
    <m/>
    <m/>
    <m/>
    <m/>
    <m/>
    <m/>
    <s v="EntrÃ© pour denutrition, il n'a jamais vu la dieteticienne, et aucun bilan de fait_x000a_"/>
    <s v="NC"/>
  </r>
  <r>
    <n v="90"/>
    <x v="3"/>
    <s v="201806"/>
    <s v="Juin"/>
    <n v="2018"/>
    <s v="Boyer"/>
    <s v="Marie Claude"/>
    <n v="78"/>
    <x v="0"/>
    <d v="1937-10-12T00:00:00"/>
    <d v="2018-06-03T00:00:00"/>
    <d v="2018-06-06T00:00:00"/>
    <n v="3"/>
    <s v="Hemato"/>
    <s v=""/>
    <s v="myelome"/>
    <n v="165"/>
    <n v="54"/>
    <n v="45"/>
    <s v="NC"/>
    <n v="17"/>
    <s v="renseigné"/>
    <x v="4"/>
    <n v="1"/>
    <s v="entre 1 et 5"/>
    <s v="NC"/>
    <n v="-9"/>
    <n v="17"/>
    <s v="NC"/>
    <s v="gain"/>
    <s v="NC"/>
    <s v="NC"/>
    <s v="non renseigné"/>
    <s v="renseigné"/>
    <s v="non renseigné"/>
    <s v="NC"/>
    <x v="2"/>
    <s v="NC"/>
    <s v="NC"/>
    <s v="NC"/>
    <s v="NC"/>
    <d v="2018-09-09T00:00:00"/>
    <s v="NC"/>
    <x v="0"/>
    <n v="0"/>
    <s v="m1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d v="2018-09-04T00:00:00"/>
    <s v="staph epi"/>
    <s v="IP 1 mois apres/ pac mis que pr NP"/>
    <m/>
    <m/>
    <s v="OUI"/>
    <m/>
    <m/>
    <m/>
    <m/>
    <m/>
    <s v="RentrÃ©e pr fievre, hospit 3 jrs, RA da sa demande"/>
    <s v="Ne pas pr NA...."/>
  </r>
  <r>
    <n v="91"/>
    <x v="3"/>
    <s v="201806"/>
    <s v="Juin"/>
    <n v="2018"/>
    <s v="Brando"/>
    <s v="jean"/>
    <n v="84"/>
    <x v="1"/>
    <d v="1933-12-13T00:00:00"/>
    <d v="2018-06-01T00:00:00"/>
    <d v="2018-06-21T00:00:00"/>
    <n v="20"/>
    <s v="Hemato"/>
    <s v=""/>
    <s v="lymphome"/>
    <n v="160"/>
    <n v="57"/>
    <n v="52"/>
    <n v="48"/>
    <n v="20"/>
    <s v="renseigné"/>
    <x v="0"/>
    <n v="2"/>
    <s v="entre 1 et 5"/>
    <n v="-4"/>
    <n v="-5"/>
    <n v="9"/>
    <s v="gain"/>
    <s v="gain"/>
    <n v="8"/>
    <n v="-8"/>
    <s v="renseigné"/>
    <s v="renseigné"/>
    <s v="renseigné"/>
    <n v="26"/>
    <x v="1"/>
    <s v="NC"/>
    <n v="95"/>
    <n v="0.98"/>
    <n v="0.64"/>
    <d v="2018-07-13T00:00:00"/>
    <d v="2018-07-01T00:00:00"/>
    <x v="2"/>
    <n v="2"/>
    <s v="m1"/>
    <s v="OUI"/>
    <s v="NON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  <s v="NC"/>
    <s v="NC"/>
    <s v="NC"/>
    <m/>
    <m/>
    <m/>
    <m/>
    <m/>
    <m/>
    <m/>
    <m/>
    <s v="-4kg durant hospit_x000a_conseils diet non suivis sur pres.. mais montÃ©"/>
    <s v="NA NON proposÃ©"/>
  </r>
  <r>
    <n v="8"/>
    <x v="1"/>
    <s v="201706"/>
    <s v="Juin"/>
    <n v="2017"/>
    <s v="Brard "/>
    <s v="Yvette"/>
    <n v="81"/>
    <x v="0"/>
    <d v="1934-11-12T00:00:00"/>
    <d v="2017-05-13T00:00:00"/>
    <d v="2017-06-06T00:00:00"/>
    <n v="24"/>
    <s v="Onco"/>
    <s v="Gynécologique"/>
    <s v="sein"/>
    <s v="NC"/>
    <s v="NC"/>
    <n v="60"/>
    <n v="60"/>
    <s v="NC"/>
    <s v="renseigné"/>
    <x v="1"/>
    <n v="2"/>
    <s v="entre 1 et 5"/>
    <n v="0"/>
    <s v="NC"/>
    <s v="NC"/>
    <s v="perte"/>
    <s v="NC"/>
    <n v="0"/>
    <n v="0"/>
    <s v="renseigné"/>
    <s v="non renseigné"/>
    <s v="non renseigné"/>
    <s v="NC"/>
    <x v="3"/>
    <s v="NC"/>
    <n v="0"/>
    <n v="0"/>
    <n v="0"/>
    <d v="2018-06-04T00:00:00"/>
    <d v="2017-02-06T00:00:00"/>
    <x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Aucune notion de taille sur tout l'ensemble des sejours de la patient depuis son entrÃ©e ds la maladie  en 2013_x000a_durant hospit ablation DVI sur inf PAC, pas de notion NPE"/>
    <s v="NC"/>
  </r>
  <r>
    <n v="41"/>
    <x v="2"/>
    <s v="201612"/>
    <s v="Décembre"/>
    <n v="2016"/>
    <s v="Brondel"/>
    <s v="Louisa"/>
    <n v="84"/>
    <x v="0"/>
    <d v="1932-09-18T00:00:00"/>
    <d v="2016-12-05T00:00:00"/>
    <d v="2016-12-27T00:00:00"/>
    <n v="22"/>
    <s v="Hemato"/>
    <s v=""/>
    <s v="LAM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n v="14"/>
    <x v="1"/>
    <s v="NC"/>
    <n v="300"/>
    <n v="0"/>
    <n v="0"/>
    <d v="2017-12-27T00:00:00"/>
    <d v="2016-12-14T00:00:00"/>
    <x v="0"/>
    <n v="3"/>
    <s v="NC"/>
    <s v="NON"/>
    <s v="NON"/>
    <s v="NC"/>
    <s v="OUI"/>
    <s v="NON"/>
    <s v="NON"/>
    <s v="NC"/>
    <s v="NC"/>
    <s v="OUI"/>
    <s v="Parenteral"/>
    <s v="N7"/>
    <s v="OUI"/>
    <s v="NON"/>
    <s v="NON"/>
    <s v="OUI"/>
    <s v="OUI"/>
    <s v="NC"/>
    <s v="NON"/>
    <s v="NC"/>
    <s v="on"/>
    <s v="NC"/>
    <n v="26"/>
    <s v="NON"/>
    <s v="OUI"/>
    <s v="IV"/>
    <s v="OUI"/>
    <d v="2016-12-14T00:00:00"/>
    <s v="staph epi"/>
    <s v="olimel intro le 5/12, Staph ep, i"/>
    <m/>
    <m/>
    <s v="OUI"/>
    <m/>
    <m/>
    <m/>
    <m/>
    <m/>
    <s v="NC"/>
    <s v="mise sous olimel =&gt; inf pac_x000a_Mise enplace Picc =&gt; inf PIC_x000a_DC"/>
  </r>
  <r>
    <n v="125"/>
    <x v="0"/>
    <s v="201712"/>
    <s v="Décembre"/>
    <n v="2017"/>
    <s v="Brunschwing"/>
    <s v="jean paul"/>
    <n v="67"/>
    <x v="1"/>
    <d v="1949-02-07T00:00:00"/>
    <d v="2017-11-14T00:00:00"/>
    <d v="2017-12-09T00:00:00"/>
    <n v="25"/>
    <s v="Onco"/>
    <s v="Prostate"/>
    <s v="prostate"/>
    <n v="175"/>
    <n v="75"/>
    <n v="67"/>
    <s v="NC"/>
    <n v="22"/>
    <s v="renseigné"/>
    <x v="0"/>
    <n v="1"/>
    <s v="entre 1 et 5"/>
    <s v="NC"/>
    <n v="-8"/>
    <n v="11"/>
    <s v="NC"/>
    <s v="gain"/>
    <s v="NC"/>
    <s v="NC"/>
    <s v="non renseigné"/>
    <s v="renseigné"/>
    <s v="renseigné"/>
    <n v="29"/>
    <x v="2"/>
    <s v="NC"/>
    <n v="75"/>
    <s v="NC"/>
    <s v="NC"/>
    <s v="NC"/>
    <s v="NC"/>
    <x v="2"/>
    <n v="2"/>
    <s v="NC"/>
    <s v="NON"/>
    <s v="NC"/>
    <s v="NC"/>
    <s v="OUI"/>
    <s v="NON"/>
    <s v="OUI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  <s v="NC"/>
    <s v="NC"/>
    <s v="NC"/>
    <m/>
    <m/>
    <m/>
    <m/>
    <m/>
    <m/>
    <m/>
    <m/>
    <s v="paraplegie"/>
    <s v="NC"/>
  </r>
  <r>
    <n v="42"/>
    <x v="2"/>
    <s v="201612"/>
    <s v="Décembre"/>
    <n v="2016"/>
    <s v="Cachin"/>
    <s v="Henri"/>
    <n v="70"/>
    <x v="1"/>
    <d v="1946-09-27T00:00:00"/>
    <d v="2016-12-05T00:00:00"/>
    <d v="2016-12-12T00:00:00"/>
    <n v="7"/>
    <s v="Onco"/>
    <s v="Digestif"/>
    <s v="pancreas"/>
    <n v="174"/>
    <n v="57"/>
    <n v="59"/>
    <s v="NC"/>
    <n v="19"/>
    <s v="renseigné"/>
    <x v="0"/>
    <n v="1"/>
    <s v="entre 1 et 5"/>
    <s v="NC"/>
    <n v="2"/>
    <n v="-4"/>
    <s v="NC"/>
    <s v="perte"/>
    <s v="NC"/>
    <s v="NC"/>
    <s v="non renseigné"/>
    <s v="renseigné"/>
    <s v="non renseigné"/>
    <s v="NC"/>
    <x v="0"/>
    <s v="NC"/>
    <n v="50"/>
    <n v="0"/>
    <n v="0"/>
    <d v="2017-05-18T00:00:00"/>
    <d v="2016-12-28T00:00:00"/>
    <x v="0"/>
    <n v="0"/>
    <s v="NC"/>
    <s v="NC"/>
    <s v="NC"/>
    <s v="NC"/>
    <s v="NON"/>
    <s v="NON"/>
    <s v="NON"/>
    <s v="NC"/>
    <s v="NC"/>
    <s v="NON"/>
    <s v="Parenteral"/>
    <s v="N7"/>
    <s v="OUI"/>
    <s v="NC"/>
    <s v="NC"/>
    <s v="NC"/>
    <s v="NC"/>
    <s v="NC"/>
    <s v="NON"/>
    <s v="NC"/>
    <s v="on"/>
    <d v="2016-09-01T00:00:00"/>
    <n v="0"/>
    <s v="NON"/>
    <s v="OUI"/>
    <s v="IV"/>
    <s v="OUI"/>
    <d v="2016-12-03T00:00:00"/>
    <s v="staph hominis"/>
    <s v="iolimel/ staph hominis"/>
    <m/>
    <m/>
    <m/>
    <s v="OUI"/>
    <m/>
    <m/>
    <m/>
    <m/>
    <s v="sepsis a staph hominis( hemocs VVP uniquement rien fait sur PAC) =&gt; arret olimel et mise sous perikabiven + ATB_x000a_HEmocs a froid apres 72h ATB=&gt; PAC ras ( vu que 72h ATB) , dc reprise olimel lors depart_x000a__x000a_"/>
    <s v="2jrs olimel et 7 de smofkabiven"/>
  </r>
  <r>
    <n v="92"/>
    <x v="3"/>
    <s v="201806"/>
    <s v="Juin"/>
    <n v="2018"/>
    <s v="Camilleri"/>
    <s v="colette"/>
    <n v="69"/>
    <x v="0"/>
    <d v="1948-10-04T00:00:00"/>
    <d v="2018-05-30T00:00:00"/>
    <d v="2018-06-04T00:00:00"/>
    <n v="5"/>
    <s v="Onco"/>
    <s v="Urinaire"/>
    <s v="vessie"/>
    <n v="155"/>
    <n v="38"/>
    <n v="49"/>
    <s v="NC"/>
    <n v="20"/>
    <s v="renseigné"/>
    <x v="0"/>
    <n v="1"/>
    <s v="entre 1 et 5"/>
    <s v="NC"/>
    <n v="11"/>
    <n v="-29"/>
    <s v="NC"/>
    <s v="perte"/>
    <s v="NC"/>
    <s v="NC"/>
    <s v="non renseigné"/>
    <s v="renseigné"/>
    <s v="renseigné"/>
    <n v="33"/>
    <x v="0"/>
    <s v="NC"/>
    <n v="9"/>
    <n v="0.88"/>
    <n v="0.82"/>
    <d v="2018-08-03T00:00:00"/>
    <s v="NC"/>
    <x v="0"/>
    <n v="0"/>
    <s v="m1"/>
    <s v="OUI"/>
    <s v="NON"/>
    <s v="NON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8-01-01T00:00:00"/>
    <s v="NC"/>
    <s v="NON"/>
    <s v="OUI"/>
    <s v="IV"/>
    <s v="NON"/>
    <s v="NC"/>
    <s v="NC"/>
    <s v="NC"/>
    <m/>
    <m/>
    <m/>
    <m/>
    <m/>
    <m/>
    <m/>
    <m/>
    <s v="Reprise de pds 9 kg en 6mois"/>
    <s v="NC"/>
  </r>
  <r>
    <n v="31"/>
    <x v="1"/>
    <s v="201706"/>
    <s v="Juin"/>
    <n v="2017"/>
    <s v="Carrera"/>
    <s v="jean paul"/>
    <n v="58"/>
    <x v="1"/>
    <d v="1957-10-30T00:00:00"/>
    <d v="2017-06-08T00:00:00"/>
    <d v="2017-06-10T00:00:00"/>
    <n v="2"/>
    <s v="Onco"/>
    <s v="Digestif"/>
    <s v="gastrique"/>
    <n v="170"/>
    <n v="68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06-10T00:00:00"/>
    <d v="2017-06-02T00:00:00"/>
    <x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-10kg en 4 semaine d'apres CR rÃ©a_x000a_entrÃ©e pr PAL/ decouverte kcer estomac av sd paraneo a type CIVD... DC par HemoR ext"/>
    <s v="NC"/>
  </r>
  <r>
    <n v="43"/>
    <x v="2"/>
    <s v="201612"/>
    <s v="Décembre"/>
    <n v="2016"/>
    <s v="Carrere"/>
    <s v="Jacqueline"/>
    <n v="66"/>
    <x v="0"/>
    <d v="1950-01-19T00:00:00"/>
    <d v="2016-12-03T00:00:00"/>
    <d v="2016-12-05T00:00:00"/>
    <n v="2"/>
    <s v="Hemato"/>
    <s v=""/>
    <s v="LAM"/>
    <n v="153"/>
    <s v="NC"/>
    <n v="55"/>
    <s v="NC"/>
    <n v="23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x v="0"/>
    <s v="NC"/>
    <n v="0"/>
    <n v="0"/>
    <n v="0"/>
    <d v="2017-07-12T00:00:00"/>
    <d v="2017-04-05T00:00:00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hemocs mal realisées"/>
    <m/>
    <m/>
    <m/>
    <m/>
    <m/>
    <m/>
    <m/>
    <m/>
    <s v="NC"/>
    <s v="NC"/>
  </r>
  <r>
    <n v="93"/>
    <x v="3"/>
    <s v="201806"/>
    <s v="Juin"/>
    <n v="2018"/>
    <s v="ceniccola"/>
    <s v="patricia"/>
    <n v="56"/>
    <x v="0"/>
    <d v="1962-05-17T00:00:00"/>
    <d v="2018-06-04T00:00:00"/>
    <d v="2018-06-11T00:00:00"/>
    <n v="7"/>
    <s v="Onco"/>
    <s v="Gynécologique"/>
    <s v="sein"/>
    <n v="165"/>
    <n v="85"/>
    <n v="82"/>
    <s v="NC"/>
    <n v="30"/>
    <s v="renseigné"/>
    <x v="1"/>
    <n v="1"/>
    <s v="entre 1 et 5"/>
    <s v="NC"/>
    <n v="-3"/>
    <n v="4"/>
    <s v="NC"/>
    <s v="gain"/>
    <s v="NC"/>
    <s v="NC"/>
    <s v="non renseigné"/>
    <s v="renseigné"/>
    <s v="renseigné"/>
    <n v="36"/>
    <x v="0"/>
    <s v="NC"/>
    <n v="83"/>
    <s v="NC"/>
    <s v="NC"/>
    <d v="2018-06-11T00:00:00"/>
    <s v="NC"/>
    <x v="0"/>
    <n v="0"/>
    <s v="NC"/>
    <s v="NON"/>
    <s v="NC"/>
    <s v="NC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NON"/>
    <s v="SP"/>
    <s v="NON"/>
    <s v="NC"/>
    <s v="NC"/>
    <s v="NC"/>
    <m/>
    <m/>
    <m/>
    <m/>
    <m/>
    <m/>
    <m/>
    <m/>
    <s v="NC"/>
    <s v="NC"/>
  </r>
  <r>
    <n v="9"/>
    <x v="1"/>
    <s v="201706"/>
    <s v="Juin"/>
    <n v="2017"/>
    <s v="Champion"/>
    <s v="Rene"/>
    <n v="74"/>
    <x v="1"/>
    <d v="1942-02-04T00:00:00"/>
    <d v="2017-06-01T00:00:00"/>
    <d v="2017-06-27T00:00:00"/>
    <n v="26"/>
    <s v="Hemato"/>
    <s v=""/>
    <s v="myelome"/>
    <n v="178"/>
    <s v="NC"/>
    <n v="94"/>
    <n v="100"/>
    <n v="30"/>
    <s v="renseigné"/>
    <x v="1"/>
    <n v="5"/>
    <s v="entre 5 et 10"/>
    <n v="6"/>
    <s v="NC"/>
    <s v="NC"/>
    <s v="perte"/>
    <s v="NC"/>
    <n v="-6"/>
    <n v="6"/>
    <s v="renseigné"/>
    <s v="non renseigné"/>
    <s v="non renseigné"/>
    <s v="NC"/>
    <x v="3"/>
    <s v="NC"/>
    <n v="0"/>
    <n v="0"/>
    <n v="0"/>
    <d v="2017-07-03T00:00:00"/>
    <s v="NC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suvi en parralele a gre_x000a_entrÃ©e pr sd hyperalgique , sur coxarthrose avec indic chir_x000a_pas de diet vu"/>
    <s v="NC"/>
  </r>
  <r>
    <n v="10"/>
    <x v="1"/>
    <s v="201706"/>
    <s v="Juin"/>
    <n v="2017"/>
    <s v="Chretien"/>
    <s v="Helene"/>
    <n v="82"/>
    <x v="0"/>
    <d v="1933-07-15T00:00:00"/>
    <d v="2017-06-01T00:00:00"/>
    <d v="2017-06-08T00:00:00"/>
    <n v="7"/>
    <s v="Hemato"/>
    <s v=""/>
    <s v="LAL"/>
    <n v="160"/>
    <n v="52"/>
    <n v="52"/>
    <n v="55"/>
    <n v="20"/>
    <s v="renseigné"/>
    <x v="0"/>
    <n v="2"/>
    <s v="entre 1 et 5"/>
    <n v="3"/>
    <n v="0"/>
    <n v="0"/>
    <s v="perte"/>
    <s v="perte"/>
    <n v="-6"/>
    <n v="6"/>
    <s v="renseigné"/>
    <s v="renseigné"/>
    <s v="non renseigné"/>
    <s v="NC"/>
    <x v="2"/>
    <s v="NC"/>
    <n v="0"/>
    <n v="0"/>
    <n v="0"/>
    <s v="NC"/>
    <s v="NC"/>
    <x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52 kg en avril 2017"/>
    <s v="NC"/>
  </r>
  <r>
    <n v="126"/>
    <x v="0"/>
    <s v="201712"/>
    <s v="Décembre"/>
    <n v="2017"/>
    <s v="Chretien"/>
    <s v="Helene"/>
    <n v="84"/>
    <x v="0"/>
    <d v="1933-07-15T00:00:00"/>
    <d v="2017-11-14T00:00:00"/>
    <d v="2017-12-09T00:00:00"/>
    <n v="25"/>
    <s v="Hemato"/>
    <s v=""/>
    <s v="LA"/>
    <n v="163"/>
    <s v="NC"/>
    <n v="45"/>
    <n v="49"/>
    <n v="17"/>
    <s v="renseigné"/>
    <x v="4"/>
    <n v="2"/>
    <s v="entre 1 et 5"/>
    <n v="4"/>
    <s v="NC"/>
    <s v="NC"/>
    <s v="perte"/>
    <s v="NC"/>
    <n v="-9"/>
    <n v="9"/>
    <s v="renseigné"/>
    <s v="non renseigné"/>
    <s v="renseigné"/>
    <n v="27"/>
    <x v="1"/>
    <s v="NC"/>
    <s v="NC"/>
    <s v="NC"/>
    <s v="NC"/>
    <d v="2017-12-09T00:00:00"/>
    <d v="2017-11-29T00:00:00"/>
    <x v="2"/>
    <n v="0"/>
    <s v="m6"/>
    <s v="NC"/>
    <s v="NC"/>
    <s v="DSE43"/>
    <s v="OUI"/>
    <s v="NON"/>
    <s v="OUI"/>
    <s v="NC"/>
    <s v="OUI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  <d v="2017-11-15T00:00:00"/>
    <s v="staph epi"/>
    <s v="taph epi… pas d'olimel"/>
    <m/>
    <m/>
    <s v="OUI"/>
    <m/>
    <m/>
    <m/>
    <m/>
    <m/>
    <s v="Pas de crp alors que inf de PAC_x000a_omi ++"/>
    <s v="NC"/>
  </r>
  <r>
    <n v="127"/>
    <x v="0"/>
    <s v="201712"/>
    <s v="Décembre"/>
    <n v="2017"/>
    <s v="colombo"/>
    <s v="aldo"/>
    <n v="66"/>
    <x v="1"/>
    <d v="1951-01-09T00:00:00"/>
    <d v="2017-12-03T00:00:00"/>
    <d v="2017-12-13T00:00:00"/>
    <n v="10"/>
    <s v="Onco"/>
    <s v="Cérébral"/>
    <s v="ependymome du cervelet"/>
    <n v="183"/>
    <n v="74"/>
    <n v="64"/>
    <s v="NC"/>
    <n v="19"/>
    <s v="renseigné"/>
    <x v="0"/>
    <n v="1"/>
    <s v="entre 1 et 5"/>
    <s v="NC"/>
    <n v="-10"/>
    <n v="14"/>
    <s v="NC"/>
    <s v="gain"/>
    <s v="NC"/>
    <s v="NC"/>
    <s v="non renseigné"/>
    <s v="renseigné"/>
    <s v="renseigné"/>
    <n v="39"/>
    <x v="0"/>
    <s v="NC"/>
    <n v="12"/>
    <n v="1.21"/>
    <n v="0.87"/>
    <d v="2017-01-08T00:00:00"/>
    <s v="NC"/>
    <x v="2"/>
    <n v="2"/>
    <s v="m1"/>
    <s v="OUI"/>
    <s v="NC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NC"/>
    <s v="NC"/>
  </r>
  <r>
    <n v="128"/>
    <x v="0"/>
    <s v="201712"/>
    <s v="Décembre"/>
    <n v="2017"/>
    <s v="costanzo"/>
    <s v="robert"/>
    <n v="76"/>
    <x v="1"/>
    <d v="1941-07-04T00:00:00"/>
    <d v="2017-12-01T00:00:00"/>
    <d v="2017-12-15T00:00:00"/>
    <n v="14"/>
    <s v="Hemato"/>
    <s v=""/>
    <s v="LLC"/>
    <n v="171"/>
    <n v="74"/>
    <n v="63"/>
    <s v="NC"/>
    <n v="22"/>
    <s v="non renseigné"/>
    <x v="3"/>
    <n v="1"/>
    <s v="entre 1 et 5"/>
    <s v="NC"/>
    <n v="-11"/>
    <n v="15"/>
    <s v="NC"/>
    <s v="gain"/>
    <s v="NC"/>
    <s v="NC"/>
    <s v="non renseigné"/>
    <s v="renseigné"/>
    <s v="renseigné"/>
    <n v="26"/>
    <x v="1"/>
    <s v="NC"/>
    <n v="48"/>
    <s v="NC"/>
    <s v="NC"/>
    <d v="2017-09-24T00:00:00"/>
    <s v="NC"/>
    <x v="0"/>
    <n v="2"/>
    <s v="m6"/>
    <s v="NON"/>
    <s v="NC"/>
    <s v="NC"/>
    <s v="NON"/>
    <s v="NON"/>
    <s v="NON"/>
    <s v="NC"/>
    <s v="OUI"/>
    <s v="OUI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En RC"/>
    <s v="NC"/>
  </r>
  <r>
    <n v="68"/>
    <x v="2"/>
    <s v="201612"/>
    <s v="Décembre"/>
    <n v="2016"/>
    <s v="Danaila"/>
    <s v="Valuta"/>
    <n v="56"/>
    <x v="0"/>
    <d v="1960-11-16T00:00:00"/>
    <d v="2016-12-06T00:00:00"/>
    <d v="2016-12-08T00:00:00"/>
    <n v="1"/>
    <s v="Onco"/>
    <s v="ORL"/>
    <s v="ORL"/>
    <n v="170"/>
    <s v="NC"/>
    <n v="44"/>
    <s v="NC"/>
    <n v="15"/>
    <s v="non renseigné"/>
    <x v="3"/>
    <n v="1"/>
    <s v="entre 1 et 5"/>
    <s v="NC"/>
    <s v="NC"/>
    <s v="NC"/>
    <s v="NC"/>
    <s v="NC"/>
    <s v="NC"/>
    <s v="NC"/>
    <s v="non renseigné"/>
    <s v="non renseigné"/>
    <s v="non renseigné"/>
    <s v="NC"/>
    <x v="1"/>
    <s v="NC"/>
    <n v="0"/>
    <n v="0"/>
    <n v="0"/>
    <d v="2018-08-14T00:00:00"/>
    <d v="2017-01-25T00:00:00"/>
    <x v="0"/>
    <n v="0"/>
    <s v="NC"/>
    <s v="NC"/>
    <s v="NC"/>
    <s v="NC"/>
    <s v="NON"/>
    <s v="NON"/>
    <s v="NON"/>
    <s v="NON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  <s v="NC"/>
    <s v="NC"/>
    <s v="NC"/>
    <m/>
    <m/>
    <m/>
    <m/>
    <m/>
    <m/>
    <m/>
    <m/>
    <s v="Hospit pr realisation de sa C1J1"/>
    <s v="NC"/>
  </r>
  <r>
    <n v="129"/>
    <x v="0"/>
    <s v="201712"/>
    <s v="Décembre"/>
    <n v="2017"/>
    <s v="Delprete"/>
    <s v="maria"/>
    <n v="82"/>
    <x v="0"/>
    <d v="1935-07-06T00:00:00"/>
    <d v="2017-11-09T00:00:00"/>
    <d v="2017-12-08T00:00:00"/>
    <n v="29"/>
    <s v="Hemato"/>
    <s v=""/>
    <s v="myelome"/>
    <n v="160"/>
    <n v="84"/>
    <n v="73"/>
    <n v="69.400000000000006"/>
    <n v="29"/>
    <s v="renseigné"/>
    <x v="2"/>
    <n v="13"/>
    <s v="supérieur à 10"/>
    <n v="-3.5999999999999943"/>
    <n v="-11"/>
    <n v="13"/>
    <s v="gain"/>
    <s v="gain"/>
    <n v="5"/>
    <n v="-5"/>
    <s v="renseigné"/>
    <s v="renseigné"/>
    <s v="renseigné"/>
    <n v="27"/>
    <x v="1"/>
    <s v="NC"/>
    <s v="NC"/>
    <s v="NC"/>
    <s v="NC"/>
    <d v="2017-12-08T00:00:00"/>
    <d v="2017-12-01T00:00:00"/>
    <x v="0"/>
    <n v="0"/>
    <s v="m6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OUI"/>
    <s v="NON"/>
    <s v="PO"/>
    <s v="NON"/>
    <s v="NC"/>
    <s v="NC"/>
    <s v="NC"/>
    <m/>
    <m/>
    <m/>
    <m/>
    <m/>
    <m/>
    <m/>
    <m/>
    <s v="NC"/>
    <s v="NC"/>
  </r>
  <r>
    <n v="154"/>
    <x v="3"/>
    <s v="201806"/>
    <s v="Juin"/>
    <n v="2018"/>
    <s v="Demongeot"/>
    <s v="Betty"/>
    <n v="68"/>
    <x v="0"/>
    <d v="1949-08-21T00:00:00"/>
    <d v="2018-06-06T00:00:00"/>
    <d v="2018-06-08T00:00:00"/>
    <n v="2"/>
    <s v="Onco"/>
    <s v="Digestif"/>
    <s v="pancreas"/>
    <n v="160"/>
    <n v="70"/>
    <n v="66"/>
    <s v="NC"/>
    <n v="26"/>
    <s v="non renseigné"/>
    <x v="3"/>
    <n v="1"/>
    <s v="entre 1 et 5"/>
    <s v="NC"/>
    <n v="-4"/>
    <n v="6"/>
    <s v="NC"/>
    <s v="gain"/>
    <s v="NC"/>
    <s v="NC"/>
    <s v="non renseigné"/>
    <s v="renseigné"/>
    <s v="renseigné"/>
    <n v="31"/>
    <x v="0"/>
    <s v="NC"/>
    <n v="40"/>
    <s v="NC"/>
    <s v="NC"/>
    <s v="NC"/>
    <s v="NC"/>
    <x v="1"/>
    <n v="0"/>
    <s v="m1"/>
    <s v="NON"/>
    <s v="NC"/>
    <s v="NC"/>
    <s v="NON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C"/>
  </r>
  <r>
    <n v="113"/>
    <x v="3"/>
    <s v="201806"/>
    <s v="Juin"/>
    <n v="2018"/>
    <s v="Derrien"/>
    <s v="gilbert"/>
    <n v="69"/>
    <x v="1"/>
    <d v="1945-08-08T00:00:00"/>
    <d v="2018-06-05T00:00:00"/>
    <d v="2018-06-29T00:00:00"/>
    <n v="24"/>
    <s v="Onco"/>
    <s v="Digestif"/>
    <s v="colon"/>
    <n v="174"/>
    <s v="NC"/>
    <n v="52"/>
    <s v="NC"/>
    <n v="17"/>
    <s v="renseigné"/>
    <x v="4"/>
    <n v="1"/>
    <s v="entre 1 et 5"/>
    <s v="NC"/>
    <s v="NC"/>
    <s v="NC"/>
    <s v="NC"/>
    <s v="NC"/>
    <s v="NC"/>
    <s v="NC"/>
    <s v="non renseigné"/>
    <s v="non renseigné"/>
    <s v="renseigné"/>
    <n v="27"/>
    <x v="2"/>
    <s v="NC"/>
    <n v="80"/>
    <n v="1.02"/>
    <n v="0.85"/>
    <d v="2018-07-07T00:00:00"/>
    <s v="NC"/>
    <x v="2"/>
    <n v="2"/>
    <s v="NC"/>
    <s v="OUI"/>
    <s v="NON"/>
    <s v="NC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denutrition non evaluable car pds declaratif, du fait tetraplegie "/>
    <s v="NC"/>
  </r>
  <r>
    <n v="28"/>
    <x v="1"/>
    <s v="201706"/>
    <s v="Juin"/>
    <n v="2017"/>
    <s v="Desnouveaux "/>
    <s v="Gilles"/>
    <n v="62"/>
    <x v="1"/>
    <d v="1954-01-10T00:00:00"/>
    <d v="2017-06-07T00:00:00"/>
    <d v="2017-06-08T00:00:00"/>
    <n v="1"/>
    <s v="Onco"/>
    <s v="Digestif"/>
    <s v="gastrique"/>
    <n v="175"/>
    <n v="50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06-08T00:00:00"/>
    <d v="2017-05-16T00:00:00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dc par hemoR ext massive_x000a_50kg en mai 2017_x000a_albu a 16 debut Juin_x000a_jamais vu diet de tte sa PEC"/>
    <s v="NC"/>
  </r>
  <r>
    <n v="116"/>
    <x v="3"/>
    <s v="201806"/>
    <s v="Juin"/>
    <n v="2018"/>
    <s v="DHO"/>
    <s v="lucette"/>
    <n v="73"/>
    <x v="0"/>
    <d v="1945-01-17T00:00:00"/>
    <d v="2018-06-07T00:00:00"/>
    <d v="2018-07-03T00:00:00"/>
    <n v="26"/>
    <s v="Onco"/>
    <s v="Digestif"/>
    <s v="CHC"/>
    <n v="151"/>
    <n v="86"/>
    <n v="74"/>
    <n v="80"/>
    <n v="32"/>
    <s v="renseigné"/>
    <x v="1"/>
    <n v="3"/>
    <s v="entre 1 et 5"/>
    <n v="6"/>
    <n v="-12"/>
    <n v="14"/>
    <s v="perte"/>
    <s v="gain"/>
    <n v="-8"/>
    <n v="8"/>
    <s v="renseigné"/>
    <s v="renseigné"/>
    <s v="renseigné"/>
    <n v="30"/>
    <x v="1"/>
    <s v="NC"/>
    <n v="40"/>
    <s v="NC"/>
    <s v="NC"/>
    <d v="2018-07-12T00:00:00"/>
    <s v="NC"/>
    <x v="0"/>
    <n v="0"/>
    <s v="m1"/>
    <s v="NON"/>
    <s v="NC"/>
    <s v="DSE43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d v="2017-11-01T00:00:00"/>
    <s v="NC"/>
    <s v="NON"/>
    <s v="NON"/>
    <s v="SP"/>
    <s v="NON"/>
    <s v="NC"/>
    <s v="NC"/>
    <s v="NC"/>
    <m/>
    <m/>
    <m/>
    <m/>
    <m/>
    <m/>
    <m/>
    <m/>
    <s v="sd oedemato ascitique"/>
    <s v="NC"/>
  </r>
  <r>
    <n v="130"/>
    <x v="0"/>
    <s v="201712"/>
    <s v="Décembre"/>
    <n v="2017"/>
    <s v="Enard"/>
    <s v="eric"/>
    <n v="58"/>
    <x v="1"/>
    <d v="1959-06-28T00:00:00"/>
    <d v="2017-10-27T00:00:00"/>
    <d v="2017-12-11T00:00:00"/>
    <n v="45"/>
    <s v="Onco"/>
    <s v="Prostate"/>
    <s v="prostate"/>
    <n v="184"/>
    <n v="77"/>
    <n v="69"/>
    <n v="66"/>
    <n v="20"/>
    <s v="renseigné"/>
    <x v="0"/>
    <n v="7"/>
    <s v="entre 5 et 10"/>
    <n v="-3"/>
    <n v="-8"/>
    <n v="10"/>
    <s v="gain"/>
    <s v="gain"/>
    <n v="4"/>
    <n v="-4"/>
    <s v="renseigné"/>
    <s v="renseigné"/>
    <s v="renseigné"/>
    <n v="30"/>
    <x v="2"/>
    <s v="NC"/>
    <n v="20"/>
    <s v="NC"/>
    <s v="NC"/>
    <d v="2017-12-20T00:00:00"/>
    <d v="2017-12-11T00:00:00"/>
    <x v="0"/>
    <n v="0"/>
    <s v="m6"/>
    <s v="NC"/>
    <s v="NC"/>
    <s v="DME44.1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NC"/>
    <s v="NSP"/>
  </r>
  <r>
    <n v="131"/>
    <x v="0"/>
    <s v="201712"/>
    <s v="Décembre"/>
    <n v="2017"/>
    <s v="Eymin"/>
    <s v="jeanine"/>
    <n v="67"/>
    <x v="0"/>
    <d v="1950-01-29T00:00:00"/>
    <d v="2017-11-27T00:00:00"/>
    <d v="2017-12-20T00:00:00"/>
    <n v="23"/>
    <s v="Onco"/>
    <s v="ORL"/>
    <s v="ORL"/>
    <n v="162"/>
    <n v="55"/>
    <n v="53"/>
    <n v="57"/>
    <n v="20"/>
    <s v="renseigné"/>
    <x v="0"/>
    <n v="3"/>
    <s v="entre 1 et 5"/>
    <n v="4"/>
    <n v="-2"/>
    <n v="4"/>
    <s v="perte"/>
    <s v="gain"/>
    <n v="-8"/>
    <n v="8"/>
    <s v="renseigné"/>
    <s v="renseigné"/>
    <s v="renseigné"/>
    <n v="22"/>
    <x v="2"/>
    <s v="NC"/>
    <n v="54"/>
    <s v="NC"/>
    <s v="NC"/>
    <d v="2018-04-04T00:00:00"/>
    <s v="NC"/>
    <x v="0"/>
    <n v="0"/>
    <s v="m1"/>
    <s v="NON"/>
    <s v="NC"/>
    <s v="NC"/>
    <s v="NON"/>
    <s v="OUI"/>
    <s v="NON"/>
    <s v="NC"/>
    <s v="NC"/>
    <s v="NON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GPE fresubin 2 kcal_x000a_Pas de CNO"/>
  </r>
  <r>
    <n v="94"/>
    <x v="3"/>
    <s v="201806"/>
    <s v="Juin"/>
    <n v="2018"/>
    <s v="Faragoni"/>
    <s v="jean"/>
    <n v="84"/>
    <x v="1"/>
    <d v="1934-04-30T00:00:00"/>
    <d v="2018-05-31T00:00:00"/>
    <d v="2018-06-07T00:00:00"/>
    <n v="7"/>
    <s v="Onco"/>
    <s v="Urinaire"/>
    <s v="vessie"/>
    <n v="176"/>
    <n v="97"/>
    <n v="78"/>
    <n v="81"/>
    <n v="25"/>
    <s v="renseigné"/>
    <x v="2"/>
    <n v="1"/>
    <s v="entre 1 et 5"/>
    <n v="3"/>
    <n v="-19"/>
    <n v="20"/>
    <s v="perte"/>
    <s v="gain"/>
    <n v="-4"/>
    <n v="4"/>
    <s v="renseigné"/>
    <s v="renseigné"/>
    <s v="non renseigné"/>
    <s v="NC"/>
    <x v="3"/>
    <s v="NC"/>
    <s v="NC"/>
    <s v="NC"/>
    <s v="NC"/>
    <d v="2018-08-02T00:00:00"/>
    <s v="NC"/>
    <x v="2"/>
    <n v="2"/>
    <s v="m6"/>
    <s v="NC"/>
    <s v="NC"/>
    <s v="NC"/>
    <s v="NON"/>
    <s v="NON"/>
    <s v="NON"/>
    <s v="NC"/>
    <s v="NON"/>
    <s v="OUI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  <s v="NC"/>
    <s v="NC"/>
    <s v="NC"/>
    <m/>
    <m/>
    <m/>
    <m/>
    <m/>
    <m/>
    <m/>
    <m/>
    <s v="NC"/>
    <s v="En SP"/>
  </r>
  <r>
    <n v="132"/>
    <x v="0"/>
    <s v="201712"/>
    <s v="Décembre"/>
    <n v="2017"/>
    <s v="Fautrier"/>
    <s v="Patrice"/>
    <n v="71"/>
    <x v="1"/>
    <d v="1946-03-29T00:00:00"/>
    <d v="2017-11-13T00:00:00"/>
    <d v="2017-12-14T00:00:00"/>
    <n v="31"/>
    <s v="Onco"/>
    <s v="ORL"/>
    <s v="ORL"/>
    <n v="174"/>
    <s v="NC"/>
    <n v="72"/>
    <n v="70"/>
    <n v="24"/>
    <s v="renseigné"/>
    <x v="0"/>
    <n v="3"/>
    <s v="entre 1 et 5"/>
    <n v="-2"/>
    <s v="NC"/>
    <s v="NC"/>
    <s v="gain"/>
    <s v="NC"/>
    <n v="3"/>
    <n v="-3"/>
    <s v="renseigné"/>
    <s v="non renseigné"/>
    <s v="renseigné"/>
    <n v="19"/>
    <x v="1"/>
    <s v="NC"/>
    <s v="NC"/>
    <s v="NC"/>
    <s v="NC"/>
    <d v="2018-06-26T00:00:00"/>
    <d v="2018-05-30T00:00:00"/>
    <x v="0"/>
    <n v="0"/>
    <s v="NC"/>
    <s v="NON"/>
    <s v="NC"/>
    <s v="DSE43"/>
    <s v="OUI"/>
    <s v="OUI"/>
    <s v="OUI"/>
    <s v="NC"/>
    <s v="OUI"/>
    <s v="OUI"/>
    <s v="Parenteral"/>
    <s v="NC"/>
    <s v="OUI"/>
    <s v="NON"/>
    <s v="NC"/>
    <s v="NC"/>
    <s v="NC"/>
    <s v="NC"/>
    <s v="OUI"/>
    <s v="NC"/>
    <s v="on"/>
    <s v="NC"/>
    <s v="NC"/>
    <s v="NON"/>
    <s v="OUI"/>
    <s v="IV"/>
    <s v="OUI"/>
    <d v="2017-11-21T00:00:00"/>
    <s v="staph epi"/>
    <s v="juste avant hospit , avait olimel"/>
    <m/>
    <m/>
    <s v="OUI"/>
    <m/>
    <m/>
    <m/>
    <m/>
    <m/>
    <s v="pas de pds de ref_x000a_jamais vu de diet av cette hospit"/>
    <s v="pas adapt doses, mais carrement 2 perikabiven/jr"/>
  </r>
  <r>
    <n v="146"/>
    <x v="0"/>
    <s v="201712"/>
    <s v="Décembre"/>
    <n v="2017"/>
    <s v="Fecy"/>
    <s v="frederic"/>
    <n v="54"/>
    <x v="1"/>
    <d v="1963-08-07T00:00:00"/>
    <d v="2017-12-06T00:00:00"/>
    <d v="2017-12-21T00:00:00"/>
    <n v="15"/>
    <s v="Onco"/>
    <s v="Digestif"/>
    <s v="colon"/>
    <n v="183"/>
    <n v="61"/>
    <n v="51"/>
    <n v="49"/>
    <n v="15"/>
    <s v="renseigné"/>
    <x v="4"/>
    <n v="2"/>
    <s v="entre 1 et 5"/>
    <n v="-2"/>
    <n v="-10"/>
    <n v="16"/>
    <s v="gain"/>
    <s v="gain"/>
    <n v="4"/>
    <n v="-4"/>
    <s v="renseigné"/>
    <s v="renseigné"/>
    <s v="non renseigné"/>
    <s v="NC"/>
    <x v="1"/>
    <s v="NC"/>
    <s v="NC"/>
    <s v="NC"/>
    <s v="NC"/>
    <d v="2018-03-03T00:00:00"/>
    <d v="2018-02-27T00:00:00"/>
    <x v="3"/>
    <n v="2"/>
    <s v="m1"/>
    <s v="NC"/>
    <s v="NC"/>
    <s v="DSE43"/>
    <s v="OUI"/>
    <s v="NON"/>
    <s v="OUI"/>
    <s v="OUI"/>
    <s v="OUI"/>
    <s v="OUI"/>
    <s v="Parenteral"/>
    <s v="N7"/>
    <s v="NC"/>
    <s v="NON"/>
    <s v="NON"/>
    <s v="NC"/>
    <s v="NC"/>
    <s v="NC"/>
    <s v="NC"/>
    <s v="NC"/>
    <s v="on"/>
    <s v="NC"/>
    <s v="NC"/>
    <s v="NON"/>
    <s v="OUI"/>
    <s v="IV"/>
    <s v="NON"/>
    <s v="NC"/>
    <s v="NC"/>
    <s v="NC"/>
    <m/>
    <m/>
    <m/>
    <m/>
    <m/>
    <m/>
    <m/>
    <m/>
    <s v="NC"/>
    <s v="car occlusion dig"/>
  </r>
  <r>
    <n v="69"/>
    <x v="2"/>
    <s v="201612"/>
    <s v="Décembre"/>
    <n v="2016"/>
    <s v="Ferrero"/>
    <s v="Bernard"/>
    <n v="62"/>
    <x v="1"/>
    <d v="1954-09-07T00:00:00"/>
    <d v="2017-12-07T00:00:00"/>
    <d v="2017-12-15T00:00:00"/>
    <n v="8"/>
    <s v="Onco"/>
    <s v="Digestif"/>
    <s v="CHC"/>
    <n v="170"/>
    <n v="65"/>
    <n v="70"/>
    <n v="72"/>
    <n v="24"/>
    <s v="renseigné"/>
    <x v="0"/>
    <n v="2"/>
    <s v="entre 1 et 5"/>
    <n v="2"/>
    <n v="5"/>
    <n v="-8"/>
    <s v="perte"/>
    <s v="perte"/>
    <n v="-3"/>
    <n v="3"/>
    <s v="renseigné"/>
    <s v="renseigné"/>
    <s v="renseigné"/>
    <n v="13"/>
    <x v="1"/>
    <s v="NC"/>
    <n v="0"/>
    <n v="0"/>
    <n v="0"/>
    <d v="2017-01-01T00:00:00"/>
    <s v="NC"/>
    <x v="0"/>
    <n v="3"/>
    <s v="NC"/>
    <s v="NC"/>
    <s v="NC"/>
    <s v="NC"/>
    <s v="OUI"/>
    <s v="NON"/>
    <s v="NON"/>
    <s v="NC"/>
    <s v="NC"/>
    <s v="OUI"/>
    <s v="Parenteral"/>
    <s v="N7"/>
    <s v="OUI"/>
    <s v="NC"/>
    <s v="NC"/>
    <s v="NC"/>
    <s v="NC"/>
    <s v="NC"/>
    <s v="NC"/>
    <s v="NC"/>
    <s v="NC"/>
    <d v="2016-11-01T00:00:00"/>
    <n v="0"/>
    <s v="OUI"/>
    <s v="NON"/>
    <s v="PO"/>
    <s v="OUI"/>
    <d v="2016-12-16T00:00:00"/>
    <s v="staph epi"/>
    <s v="olimel/staph epi"/>
    <m/>
    <m/>
    <s v="OUI"/>
    <m/>
    <m/>
    <m/>
    <m/>
    <m/>
    <s v="notion inf PAC/NPE a staph epi"/>
    <s v="OMI _x000a_Bdle dose cernevit/nutryelt_x000a_perikabiven 4jrs_x000a_olimel 2 jrs , plus hydrat pa glucidion"/>
  </r>
  <r>
    <n v="121"/>
    <x v="3"/>
    <s v="201806"/>
    <s v="Juin"/>
    <n v="2018"/>
    <s v="Fourmillier"/>
    <s v="Josette"/>
    <n v="66"/>
    <x v="0"/>
    <d v="1950-09-06T00:00:00"/>
    <d v="2018-06-06T00:00:00"/>
    <d v="2018-06-13T00:00:00"/>
    <n v="7"/>
    <s v="Onco"/>
    <s v="Gynécologique"/>
    <s v="ovaire"/>
    <n v="162"/>
    <n v="70"/>
    <n v="69"/>
    <s v="NC"/>
    <n v="26"/>
    <s v="non renseigné"/>
    <x v="3"/>
    <n v="1"/>
    <s v="entre 1 et 5"/>
    <s v="NC"/>
    <n v="-1"/>
    <n v="1"/>
    <s v="NC"/>
    <s v="gain"/>
    <s v="NC"/>
    <s v="NC"/>
    <s v="non renseigné"/>
    <s v="renseigné"/>
    <s v="renseigné"/>
    <n v="25"/>
    <x v="2"/>
    <s v="NC"/>
    <n v="83"/>
    <s v="NC"/>
    <s v="NC"/>
    <s v="NC"/>
    <s v="NC"/>
    <x v="0"/>
    <n v="0"/>
    <s v="NC"/>
    <s v="NON"/>
    <s v="NC"/>
    <s v="NC"/>
    <s v="NC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  <m/>
    <s v="NC"/>
    <s v="n'aime pas les CNO"/>
  </r>
  <r>
    <n v="147"/>
    <x v="0"/>
    <s v="201712"/>
    <s v="Décembre"/>
    <n v="2017"/>
    <s v="Francheschini "/>
    <s v="germaine"/>
    <n v="74"/>
    <x v="0"/>
    <d v="1943-05-07T00:00:00"/>
    <d v="2017-12-06T00:00:00"/>
    <d v="2017-12-21T00:00:00"/>
    <n v="15"/>
    <s v="Onco"/>
    <s v="Gynécologique"/>
    <s v="sein"/>
    <n v="160"/>
    <n v="44"/>
    <n v="40"/>
    <n v="42"/>
    <n v="16"/>
    <s v="renseigné"/>
    <x v="4"/>
    <n v="2"/>
    <s v="entre 1 et 5"/>
    <n v="2"/>
    <n v="-4"/>
    <n v="9"/>
    <s v="perte"/>
    <s v="gain"/>
    <n v="-5"/>
    <n v="5"/>
    <s v="renseigné"/>
    <s v="renseigné"/>
    <s v="non renseigné"/>
    <s v="NC"/>
    <x v="1"/>
    <s v="NC"/>
    <s v="NC"/>
    <s v="NC"/>
    <s v="NC"/>
    <d v="2018-08-20T00:00:00"/>
    <d v="2018-04-18T00:00:00"/>
    <x v="2"/>
    <n v="2"/>
    <s v="m7"/>
    <s v="NON"/>
    <s v="NC"/>
    <s v="NC"/>
    <s v="OUI"/>
    <s v="OUI"/>
    <s v="OUI"/>
    <s v="OUI"/>
    <s v="NC"/>
    <s v="OUI"/>
    <s v="Parenteral"/>
    <s v="N7"/>
    <s v="NC"/>
    <s v="NC"/>
    <s v="NC"/>
    <s v="NC"/>
    <s v="NC"/>
    <s v="NC"/>
    <s v="NON"/>
    <s v="NC"/>
    <s v="NC"/>
    <s v="NC"/>
    <s v="NC"/>
    <s v="NON"/>
    <s v="OUI"/>
    <s v="IV"/>
    <s v="OUI"/>
    <d v="2017-12-04T00:00:00"/>
    <s v="klebsielle"/>
    <s v="olimel/ klebsielle avait NP ala maison"/>
    <m/>
    <m/>
    <m/>
    <m/>
    <m/>
    <s v="OUI"/>
    <m/>
    <m/>
    <s v="NC"/>
    <s v="NSP"/>
  </r>
  <r>
    <n v="11"/>
    <x v="1"/>
    <s v="201706"/>
    <s v="Juin"/>
    <n v="2017"/>
    <s v="Gachelin"/>
    <s v="Nicole"/>
    <n v="81"/>
    <x v="0"/>
    <d v="1935-03-03T00:00:00"/>
    <d v="2017-05-30T00:00:00"/>
    <d v="2017-06-09T00:00:00"/>
    <n v="10"/>
    <s v="Onco"/>
    <s v="Digestif"/>
    <s v="pancreas"/>
    <s v="NC"/>
    <s v="NC"/>
    <s v="NC"/>
    <s v="NC"/>
    <s v="NC"/>
    <s v="non renseigné"/>
    <x v="3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07-05T00:00:00"/>
    <d v="2017-06-12T00:00:00"/>
    <x v="0"/>
    <n v="0"/>
    <s v="NC"/>
    <s v="NC"/>
    <s v="NC"/>
    <s v="NC"/>
    <s v="NC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-5kg en 1 mois d'apres CR urgences_x000a_Kcer pancreas, jamais vu de diet depuis son entrÃ©e ds la maladie"/>
    <s v="NC"/>
  </r>
  <r>
    <n v="95"/>
    <x v="3"/>
    <s v="201806"/>
    <s v="Juin"/>
    <n v="2018"/>
    <s v="Gaignier"/>
    <s v="Jean marc"/>
    <n v="66"/>
    <x v="1"/>
    <d v="1951-10-29T00:00:00"/>
    <d v="2018-05-24T00:00:00"/>
    <d v="2018-06-13T00:00:00"/>
    <n v="20"/>
    <s v="Onco"/>
    <s v="ORL"/>
    <s v="ORL"/>
    <n v="181"/>
    <n v="97"/>
    <n v="86"/>
    <n v="89"/>
    <n v="26"/>
    <s v="renseigné"/>
    <x v="2"/>
    <n v="2"/>
    <s v="entre 1 et 5"/>
    <n v="3"/>
    <n v="-11"/>
    <n v="11"/>
    <s v="perte"/>
    <s v="gain"/>
    <n v="-3"/>
    <n v="3"/>
    <s v="renseigné"/>
    <s v="renseigné"/>
    <s v="renseigné"/>
    <n v="26"/>
    <x v="2"/>
    <s v="NC"/>
    <n v="11"/>
    <n v="0.87"/>
    <n v="0.65"/>
    <d v="2018-06-23T00:00:00"/>
    <d v="2018-05-26T00:00:00"/>
    <x v="1"/>
    <n v="2"/>
    <s v="m6"/>
    <s v="OUI"/>
    <s v="OUI"/>
    <s v="DME44.1"/>
    <s v="OUI"/>
    <s v="OUI"/>
    <s v="OUI"/>
    <s v="OUI"/>
    <s v="OUI"/>
    <s v="OUI"/>
    <s v="enterale"/>
    <s v="sng"/>
    <s v="NC"/>
    <s v="NC"/>
    <s v="NON"/>
    <s v="NC"/>
    <s v="NC"/>
    <s v="NC"/>
    <s v="NON"/>
    <s v="NC"/>
    <s v="NC"/>
    <d v="2018-03-01T00:00:00"/>
    <s v="NC"/>
    <s v="NON"/>
    <s v="OUI"/>
    <s v="IV"/>
    <s v="NON"/>
    <s v="NC"/>
    <s v="NC"/>
    <s v="NC"/>
    <m/>
    <m/>
    <m/>
    <m/>
    <m/>
    <m/>
    <m/>
    <m/>
    <s v="Pds stable, mais prise + 3kg durant hospit_x000a_a vu Dr.Millin_x000a__x000a_Pas de SRI_x000a_"/>
    <s v="SNG puis GPE"/>
  </r>
  <r>
    <n v="45"/>
    <x v="2"/>
    <s v="201612"/>
    <s v="Décembre"/>
    <n v="2016"/>
    <s v="Giannasi"/>
    <s v="Celine"/>
    <n v="45"/>
    <x v="0"/>
    <d v="1971-04-15T00:00:00"/>
    <d v="2016-11-30T00:00:00"/>
    <d v="2016-12-05T00:00:00"/>
    <n v="5"/>
    <s v="Onco"/>
    <s v="Gynécologique"/>
    <s v="sein"/>
    <n v="159"/>
    <n v="56"/>
    <n v="55"/>
    <n v="54"/>
    <n v="22"/>
    <s v="renseigné"/>
    <x v="0"/>
    <n v="2"/>
    <s v="entre 1 et 5"/>
    <n v="-1"/>
    <n v="-1"/>
    <n v="2"/>
    <s v="gain"/>
    <s v="gain"/>
    <n v="2"/>
    <n v="-2"/>
    <s v="renseigné"/>
    <s v="renseigné"/>
    <s v="non renseigné"/>
    <s v="NC"/>
    <x v="0"/>
    <s v="NC"/>
    <n v="0"/>
    <n v="0"/>
    <n v="0"/>
    <d v="2017-03-24T00:00:00"/>
    <d v="2017-03-03T00:00:00"/>
    <x v="0"/>
    <n v="0"/>
    <s v="NC"/>
    <s v="NC"/>
    <s v="NC"/>
    <s v="NC"/>
    <s v="OUI"/>
    <s v="OUI"/>
    <s v="NON"/>
    <s v="NC"/>
    <s v="NC"/>
    <s v="NON"/>
    <s v="Parenteral"/>
    <s v="NC"/>
    <s v="NC"/>
    <s v="NC"/>
    <s v="NC"/>
    <s v="NC"/>
    <s v="NC"/>
    <s v="NC"/>
    <s v="NON"/>
    <s v="NC"/>
    <s v="NC"/>
    <d v="2016-10-01T00:00:00"/>
    <n v="0"/>
    <s v="NON"/>
    <s v="OUI"/>
    <s v="IV"/>
    <s v="NON"/>
    <s v="NC"/>
    <m/>
    <s v="inf en mars 2017 a staph epi/ NP deces dans les suites"/>
    <m/>
    <m/>
    <m/>
    <m/>
    <m/>
    <m/>
    <m/>
    <m/>
    <s v="NC"/>
    <s v="NC"/>
  </r>
  <r>
    <n v="117"/>
    <x v="3"/>
    <s v="201806"/>
    <s v="Juin"/>
    <n v="2018"/>
    <s v="Gomez"/>
    <s v="helene"/>
    <n v="53"/>
    <x v="0"/>
    <d v="1965-04-14T00:00:00"/>
    <d v="2018-06-07T00:00:00"/>
    <d v="2018-06-09T00:00:00"/>
    <n v="2"/>
    <s v="Hemato"/>
    <s v=""/>
    <s v="lymphome"/>
    <n v="166"/>
    <n v="72"/>
    <n v="70"/>
    <s v="NC"/>
    <n v="25"/>
    <s v="renseigné"/>
    <x v="2"/>
    <n v="1"/>
    <s v="entre 1 et 5"/>
    <s v="NC"/>
    <n v="-2"/>
    <n v="3"/>
    <s v="NC"/>
    <s v="gain"/>
    <s v="NC"/>
    <s v="NC"/>
    <s v="non renseigné"/>
    <s v="renseigné"/>
    <s v="renseigné"/>
    <n v="37"/>
    <x v="0"/>
    <s v="NC"/>
    <n v="3"/>
    <s v="NC"/>
    <s v="NC"/>
    <d v="2018-09-19T00:00:00"/>
    <s v="NC"/>
    <x v="0"/>
    <n v="0"/>
    <s v="NC"/>
    <s v="NON"/>
    <s v="NC"/>
    <s v="NC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C"/>
  </r>
  <r>
    <n v="46"/>
    <x v="2"/>
    <s v="201612"/>
    <s v="Décembre"/>
    <n v="2016"/>
    <s v="Goulas"/>
    <s v="Ginette"/>
    <n v="71"/>
    <x v="0"/>
    <d v="1945-10-09T00:00:00"/>
    <d v="2016-11-14T00:00:00"/>
    <d v="2017-01-04T00:00:00"/>
    <n v="51"/>
    <s v="Onco"/>
    <s v="Gynécologique"/>
    <s v="ovaire"/>
    <n v="166"/>
    <n v="78"/>
    <n v="70"/>
    <s v="NC"/>
    <n v="25"/>
    <s v="renseigné"/>
    <x v="2"/>
    <n v="1"/>
    <s v="entre 1 et 5"/>
    <s v="NC"/>
    <n v="-8"/>
    <n v="10"/>
    <s v="NC"/>
    <s v="gain"/>
    <s v="NC"/>
    <s v="NC"/>
    <s v="non renseigné"/>
    <s v="renseigné"/>
    <s v="non renseigné"/>
    <s v="NC"/>
    <x v="3"/>
    <s v="NC"/>
    <n v="0"/>
    <n v="0"/>
    <n v="0"/>
    <d v="2017-01-04T00:00:00"/>
    <d v="2016-12-21T00:00:00"/>
    <x v="0"/>
    <n v="0"/>
    <s v="NC"/>
    <s v="NC"/>
    <s v="NC"/>
    <s v="NC"/>
    <s v="OUI"/>
    <s v="NON"/>
    <s v="NON"/>
    <s v="NC"/>
    <s v="NC"/>
    <s v="NON"/>
    <s v="Parenteral"/>
    <s v="N7"/>
    <s v="NC"/>
    <s v="NC"/>
    <s v="NC"/>
    <s v="NC"/>
    <s v="NC"/>
    <s v="NC"/>
    <s v="NON"/>
    <s v="NC"/>
    <s v="NC"/>
    <d v="2016-08-01T00:00:00"/>
    <n v="0"/>
    <s v="NON"/>
    <s v="OUI"/>
    <s v="IV"/>
    <s v="OUI"/>
    <d v="2017-01-03T00:00:00"/>
    <s v="stpah epi/E.Coli"/>
    <s v="sous olimel juste avant hospit , staph epi + e.coli"/>
    <m/>
    <s v="OUI"/>
    <s v="OUI"/>
    <m/>
    <m/>
    <m/>
    <m/>
    <m/>
    <s v="50 jrs d'olimel sans vitamines, qui ont ete mis av l'hydrat_x000a_DC par inf de PAC_x000a_Tableau anasarque pdt hospit"/>
    <s v="NC"/>
  </r>
  <r>
    <n v="32"/>
    <x v="1"/>
    <s v="201706"/>
    <s v="Juin"/>
    <n v="2017"/>
    <s v="Gracia"/>
    <s v="Danielle"/>
    <n v="76"/>
    <x v="0"/>
    <d v="1939-07-12T00:00:00"/>
    <d v="2017-06-08T00:00:00"/>
    <d v="2017-06-13T00:00:00"/>
    <n v="5"/>
    <s v="Onco"/>
    <s v="Digestif"/>
    <s v="pancreas"/>
    <n v="165"/>
    <n v="50"/>
    <n v="43"/>
    <s v="NC"/>
    <n v="16"/>
    <s v="renseigné"/>
    <x v="4"/>
    <n v="1"/>
    <s v="entre 1 et 5"/>
    <s v="NC"/>
    <n v="-7"/>
    <n v="14"/>
    <s v="NC"/>
    <s v="gain"/>
    <s v="NC"/>
    <s v="NC"/>
    <s v="non renseigné"/>
    <s v="renseigné"/>
    <s v="non renseigné"/>
    <s v="NC"/>
    <x v="1"/>
    <s v="NC"/>
    <n v="0"/>
    <n v="0"/>
    <n v="0"/>
    <d v="2018-03-08T00:00:00"/>
    <d v="2018-03-08T00:00:00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50 en dec 2016"/>
    <s v="NC"/>
  </r>
  <r>
    <n v="70"/>
    <x v="2"/>
    <s v="201612"/>
    <s v="Décembre"/>
    <n v="2016"/>
    <s v="Gracia"/>
    <s v="Danielle"/>
    <n v="77"/>
    <x v="0"/>
    <d v="1939-07-12T00:00:00"/>
    <d v="2016-12-07T00:00:00"/>
    <d v="2016-12-13T00:00:00"/>
    <n v="6"/>
    <s v="Onco"/>
    <s v="Digestif"/>
    <s v="pancreas"/>
    <n v="165"/>
    <s v="NC"/>
    <n v="48"/>
    <n v="51"/>
    <n v="18"/>
    <s v="renseigné"/>
    <x v="4"/>
    <n v="2"/>
    <s v="entre 1 et 5"/>
    <n v="3"/>
    <s v="NC"/>
    <s v="NC"/>
    <s v="perte"/>
    <s v="NC"/>
    <n v="-6"/>
    <n v="6"/>
    <s v="renseigné"/>
    <s v="non renseigné"/>
    <s v="non renseigné"/>
    <s v="NC"/>
    <x v="2"/>
    <s v="NC"/>
    <n v="53"/>
    <n v="0"/>
    <n v="0"/>
    <d v="2018-03-08T00:00:00"/>
    <s v="NC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  <s v="NC"/>
    <s v="NC"/>
    <s v="NC"/>
    <m/>
    <m/>
    <m/>
    <m/>
    <m/>
    <m/>
    <m/>
    <m/>
    <s v="NC"/>
    <s v="NC"/>
  </r>
  <r>
    <n v="96"/>
    <x v="3"/>
    <s v="201806"/>
    <s v="Juin"/>
    <n v="2018"/>
    <s v="Guadagnoli"/>
    <s v="evelyne"/>
    <n v="64"/>
    <x v="0"/>
    <d v="1954-11-06T00:00:00"/>
    <d v="2018-05-26T00:00:00"/>
    <d v="2018-06-06T00:00:00"/>
    <n v="11"/>
    <s v="Onco"/>
    <s v="Gynécologique"/>
    <s v="sein"/>
    <n v="164"/>
    <n v="62"/>
    <n v="61"/>
    <s v="NC"/>
    <n v="23"/>
    <s v="non renseigné"/>
    <x v="3"/>
    <n v="1"/>
    <s v="entre 1 et 5"/>
    <s v="NC"/>
    <n v="-1"/>
    <n v="2"/>
    <s v="NC"/>
    <s v="gain"/>
    <s v="NC"/>
    <s v="NC"/>
    <s v="non renseigné"/>
    <s v="renseigné"/>
    <s v="renseigné"/>
    <n v="38"/>
    <x v="0"/>
    <s v="NC"/>
    <n v="8"/>
    <n v="1.05"/>
    <n v="0.94"/>
    <d v="2018-08-03T00:00:00"/>
    <d v="2018-05-07T00:00:00"/>
    <x v="1"/>
    <n v="0"/>
    <s v="NC"/>
    <s v="OUI"/>
    <s v="NC"/>
    <s v="NON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  <s v="NC"/>
    <s v="NC"/>
    <s v="NC"/>
    <m/>
    <m/>
    <m/>
    <m/>
    <m/>
    <m/>
    <m/>
    <m/>
    <s v="Pas de perte de pds"/>
    <s v="refus CNO"/>
  </r>
  <r>
    <n v="12"/>
    <x v="1"/>
    <s v="201706"/>
    <s v="Juin"/>
    <n v="2017"/>
    <s v="Guenot"/>
    <s v="Roger"/>
    <n v="85"/>
    <x v="1"/>
    <d v="1930-12-24T00:00:00"/>
    <d v="2017-05-23T00:00:00"/>
    <d v="2017-06-17T00:00:00"/>
    <n v="25"/>
    <s v="Hemato"/>
    <s v=""/>
    <s v="LAM"/>
    <n v="167"/>
    <s v="NC"/>
    <n v="104"/>
    <n v="104"/>
    <n v="37"/>
    <s v="non renseigné"/>
    <x v="3"/>
    <n v="2"/>
    <s v="entre 1 et 5"/>
    <n v="0"/>
    <s v="NC"/>
    <s v="NC"/>
    <s v="perte"/>
    <s v="NC"/>
    <n v="0"/>
    <n v="0"/>
    <s v="renseigné"/>
    <s v="non renseigné"/>
    <s v="non renseigné"/>
    <s v="NC"/>
    <x v="3"/>
    <s v="NC"/>
    <n v="0"/>
    <n v="0"/>
    <n v="0"/>
    <d v="2018-06-17T00:00:00"/>
    <s v="NC"/>
    <x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NC"/>
    <s v="NC"/>
  </r>
  <r>
    <n v="133"/>
    <x v="0"/>
    <s v="201712"/>
    <s v="Décembre"/>
    <n v="2017"/>
    <s v="Guilbert"/>
    <s v="chantal"/>
    <n v="68"/>
    <x v="0"/>
    <d v="1949-10-05T00:00:00"/>
    <d v="2017-12-03T00:00:00"/>
    <d v="2017-12-22T00:00:00"/>
    <n v="19"/>
    <s v="Onco"/>
    <s v="Gynécologique"/>
    <s v="sein"/>
    <n v="157"/>
    <s v="NC"/>
    <n v="64"/>
    <n v="60"/>
    <n v="26"/>
    <s v="non renseigné"/>
    <x v="3"/>
    <n v="3"/>
    <s v="entre 1 et 5"/>
    <n v="-4"/>
    <s v="NC"/>
    <s v="NC"/>
    <s v="gain"/>
    <s v="NC"/>
    <n v="6"/>
    <n v="-6"/>
    <s v="renseigné"/>
    <s v="non renseigné"/>
    <s v="non renseigné"/>
    <s v="NC"/>
    <x v="3"/>
    <s v="NC"/>
    <s v="NC"/>
    <s v="NC"/>
    <s v="NC"/>
    <d v="2018-08-01T00:00:00"/>
    <d v="2018-06-19T00:00:00"/>
    <x v="0"/>
    <n v="0"/>
    <s v="NC"/>
    <s v="NC"/>
    <s v="NC"/>
    <s v="NC"/>
    <s v="OUI"/>
    <s v="NON"/>
    <s v="OUI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C"/>
  </r>
  <r>
    <n v="13"/>
    <x v="1"/>
    <s v="201706"/>
    <s v="Juin"/>
    <n v="2017"/>
    <s v="Guston"/>
    <s v="André"/>
    <n v="84"/>
    <x v="1"/>
    <d v="1931-07-25T00:00:00"/>
    <d v="2017-05-30T00:00:00"/>
    <d v="2017-06-18T00:00:00"/>
    <n v="19"/>
    <s v="Hemato"/>
    <s v=""/>
    <s v="SMD"/>
    <n v="168"/>
    <n v="70"/>
    <n v="65"/>
    <n v="69"/>
    <n v="23"/>
    <s v="non renseigné"/>
    <x v="3"/>
    <n v="3"/>
    <s v="entre 1 et 5"/>
    <n v="4"/>
    <n v="-5"/>
    <n v="7"/>
    <s v="perte"/>
    <s v="gain"/>
    <n v="-6"/>
    <n v="6"/>
    <s v="renseigné"/>
    <s v="renseigné"/>
    <s v="renseigné"/>
    <n v="29"/>
    <x v="1"/>
    <s v="NC"/>
    <n v="0"/>
    <n v="0"/>
    <n v="0"/>
    <d v="2017-08-05T00:00:00"/>
    <d v="2017-04-12T00:00:00"/>
    <x v="0"/>
    <n v="3"/>
    <s v="NC"/>
    <s v="NC"/>
    <s v="NC"/>
    <s v="NC"/>
    <s v="OUI"/>
    <s v="NON"/>
    <s v="OUI"/>
    <s v="OUI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7-06-10T00:00:00"/>
    <s v="staph epi MR"/>
    <s v="NC"/>
    <m/>
    <m/>
    <s v="OUI"/>
    <m/>
    <m/>
    <m/>
    <m/>
    <m/>
    <s v="70kg en mai 2017"/>
    <s v="NC"/>
  </r>
  <r>
    <n v="47"/>
    <x v="2"/>
    <s v="201612"/>
    <s v="Décembre"/>
    <n v="2016"/>
    <s v="Hachani"/>
    <s v="Sabah"/>
    <n v="58"/>
    <x v="0"/>
    <d v="1958-03-05T00:00:00"/>
    <d v="2016-12-05T00:00:00"/>
    <d v="2016-12-16T00:00:00"/>
    <n v="11"/>
    <s v="Onco"/>
    <s v="Gynécologique"/>
    <s v="sein"/>
    <n v="163"/>
    <n v="85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04-01T00:00:00"/>
    <d v="2016-05-30T00:00:00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5-01T00:00:00"/>
    <n v="0"/>
    <s v="OUI"/>
    <s v="NON"/>
    <s v="PO"/>
    <s v="NON"/>
    <s v="NC"/>
    <s v="NC"/>
    <s v="NC"/>
    <m/>
    <m/>
    <m/>
    <m/>
    <m/>
    <m/>
    <m/>
    <m/>
    <s v="NC"/>
    <s v="NC"/>
  </r>
  <r>
    <n v="71"/>
    <x v="2"/>
    <s v="201612"/>
    <s v="Décembre"/>
    <n v="2016"/>
    <s v="Hauville"/>
    <s v="Serge"/>
    <n v="69"/>
    <x v="1"/>
    <d v="1947-01-23T00:00:00"/>
    <d v="2016-12-05T00:00:00"/>
    <d v="2016-12-16T00:00:00"/>
    <n v="11"/>
    <s v="Hemato"/>
    <s v=""/>
    <s v="LAM"/>
    <n v="180"/>
    <s v="NC"/>
    <n v="87"/>
    <s v="NC"/>
    <n v="27"/>
    <s v="renseigné"/>
    <x v="2"/>
    <n v="1"/>
    <s v="entre 1 et 5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10-10T00:00:00"/>
    <d v="2017-01-09T00:00:00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OUI"/>
    <s v="NON"/>
    <s v="PO"/>
    <s v="NON"/>
    <s v="NC"/>
    <s v="NC"/>
    <s v="NC"/>
    <m/>
    <m/>
    <m/>
    <m/>
    <m/>
    <m/>
    <m/>
    <m/>
    <s v="NC"/>
    <s v="NC"/>
  </r>
  <r>
    <n v="98"/>
    <x v="3"/>
    <s v="201806"/>
    <s v="Juin"/>
    <n v="2018"/>
    <s v="Hermann"/>
    <s v="Marie claire"/>
    <n v="74"/>
    <x v="0"/>
    <d v="1943-10-14T00:00:00"/>
    <d v="2018-05-31T00:00:00"/>
    <d v="2018-06-06T00:00:00"/>
    <n v="6"/>
    <s v="Hemato"/>
    <s v=""/>
    <s v="LLC"/>
    <n v="160"/>
    <s v="NC"/>
    <n v="114"/>
    <n v="114"/>
    <n v="45"/>
    <s v="non renseigné"/>
    <x v="3"/>
    <n v="1"/>
    <s v="entre 1 et 5"/>
    <n v="0"/>
    <s v="NC"/>
    <s v="NC"/>
    <s v="perte"/>
    <s v="NC"/>
    <n v="0"/>
    <n v="0"/>
    <s v="renseigné"/>
    <s v="non renseigné"/>
    <s v="non renseigné"/>
    <s v="NC"/>
    <x v="3"/>
    <s v="NC"/>
    <s v="NC"/>
    <s v="NC"/>
    <s v="NC"/>
    <s v="NC"/>
    <d v="2018-08-07T00:00:00"/>
    <x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Aucun bilan fait"/>
    <s v="NC"/>
  </r>
  <r>
    <n v="66"/>
    <x v="2"/>
    <s v="201612"/>
    <s v="Décembre"/>
    <n v="2016"/>
    <s v="Holier"/>
    <s v="Jean"/>
    <n v="58"/>
    <x v="1"/>
    <d v="1958-01-08T00:00:00"/>
    <d v="2016-12-06T00:00:00"/>
    <d v="2016-12-13T00:00:00"/>
    <n v="7"/>
    <s v="Onco"/>
    <s v="Digestif"/>
    <s v="gastrique"/>
    <n v="170"/>
    <n v="60"/>
    <n v="56"/>
    <s v="NC"/>
    <n v="19"/>
    <s v="renseigné"/>
    <x v="0"/>
    <n v="1"/>
    <s v="entre 1 et 5"/>
    <s v="NC"/>
    <n v="-4"/>
    <n v="7"/>
    <s v="NC"/>
    <s v="gain"/>
    <s v="NC"/>
    <s v="NC"/>
    <s v="non renseigné"/>
    <s v="renseigné"/>
    <s v="non renseigné"/>
    <s v="NC"/>
    <x v="3"/>
    <s v="NC"/>
    <n v="63"/>
    <s v="NON"/>
    <n v="0"/>
    <d v="2017-01-12T00:00:00"/>
    <d v="2017-01-12T00:00:00"/>
    <x v="0"/>
    <n v="0"/>
    <s v="m3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09-01T00:00:00"/>
    <n v="0"/>
    <s v="NON"/>
    <s v="IV"/>
    <s v="IV"/>
    <s v="NON"/>
    <s v="NC"/>
    <s v="NC"/>
    <s v="NC"/>
    <m/>
    <m/>
    <m/>
    <m/>
    <m/>
    <m/>
    <m/>
    <m/>
    <s v="NC"/>
    <s v="NC"/>
  </r>
  <r>
    <n v="14"/>
    <x v="1"/>
    <s v="201706"/>
    <s v="Juin"/>
    <n v="2017"/>
    <s v="Hraiba"/>
    <s v="Ali"/>
    <n v="75"/>
    <x v="1"/>
    <d v="1940-12-31T00:00:00"/>
    <d v="2017-05-16T00:00:00"/>
    <d v="2017-06-14T00:00:00"/>
    <n v="29"/>
    <s v="Onco"/>
    <s v="Urinaire"/>
    <s v="vessie"/>
    <n v="175"/>
    <n v="98"/>
    <n v="86"/>
    <s v="NC"/>
    <n v="28"/>
    <s v="renseigné"/>
    <x v="2"/>
    <n v="1"/>
    <s v="entre 1 et 5"/>
    <s v="NC"/>
    <n v="-12"/>
    <n v="12"/>
    <s v="NC"/>
    <s v="gain"/>
    <s v="NC"/>
    <s v="NC"/>
    <s v="non renseigné"/>
    <s v="renseigné"/>
    <s v="renseigné"/>
    <n v="23"/>
    <x v="1"/>
    <s v="NC"/>
    <n v="11"/>
    <n v="0"/>
    <n v="0"/>
    <d v="2017-06-14T00:00:00"/>
    <d v="2017-06-12T00:00:00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98 en mars 2017_x000a_albu C =27"/>
    <s v="NC"/>
  </r>
  <r>
    <n v="134"/>
    <x v="0"/>
    <s v="201712"/>
    <s v="Décembre"/>
    <n v="2017"/>
    <s v="Hugon maille 12/07"/>
    <s v="arnaud"/>
    <n v="39"/>
    <x v="0"/>
    <d v="1978-04-24T00:00:00"/>
    <d v="2017-12-04T00:00:00"/>
    <d v="2017-12-13T00:00:00"/>
    <n v="9"/>
    <s v="Onco"/>
    <s v="Urinaire"/>
    <s v="renal"/>
    <n v="178"/>
    <s v="NC"/>
    <n v="88"/>
    <n v="81"/>
    <n v="28"/>
    <s v="renseigné"/>
    <x v="2"/>
    <n v="3"/>
    <s v="entre 1 et 5"/>
    <n v="-7"/>
    <s v="NC"/>
    <s v="NC"/>
    <s v="gain"/>
    <s v="NC"/>
    <n v="8"/>
    <n v="-8"/>
    <s v="renseigné"/>
    <s v="non renseigné"/>
    <s v="renseigné"/>
    <n v="28"/>
    <x v="2"/>
    <s v="NC"/>
    <s v="NC"/>
    <s v="NC"/>
    <s v="NC"/>
    <d v="2018-10-20T00:00:00"/>
    <s v="NC"/>
    <x v="2"/>
    <n v="2"/>
    <s v="NC"/>
    <s v="NC"/>
    <s v="NC"/>
    <s v="DME44.1"/>
    <s v="OUI"/>
    <s v="OUI"/>
    <s v="OUI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-7kg durant hospit_x000a_Pas d'OMI_x000a_DM passÃ© en Ds durant hospit"/>
    <s v="NSP"/>
  </r>
  <r>
    <n v="29"/>
    <x v="1"/>
    <s v="201706"/>
    <s v="Juin"/>
    <n v="2017"/>
    <s v="Jackson"/>
    <s v="Bruno"/>
    <n v="55"/>
    <x v="1"/>
    <d v="1960-09-09T00:00:00"/>
    <d v="2017-06-07T00:00:00"/>
    <d v="2017-06-13T00:00:00"/>
    <n v="6"/>
    <s v="Onco"/>
    <s v="Digestif"/>
    <s v="oesophage"/>
    <n v="177"/>
    <n v="46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06-13T00:00:00"/>
    <d v="2017-05-22T00:00:00"/>
    <x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46kg en janv 2017_x000a_hospit ... FDV"/>
    <s v="NC"/>
  </r>
  <r>
    <n v="15"/>
    <x v="1"/>
    <s v="201706"/>
    <s v="Juin"/>
    <n v="2017"/>
    <s v="Khajishvili"/>
    <s v="Tamar"/>
    <n v="37"/>
    <x v="0"/>
    <d v="1978-12-23T00:00:00"/>
    <d v="2017-03-03T00:00:00"/>
    <d v="2017-06-22T00:00:00"/>
    <n v="111"/>
    <s v="Onco"/>
    <s v="Gynécologique"/>
    <s v="sein"/>
    <n v="163"/>
    <n v="58"/>
    <n v="56"/>
    <n v="52"/>
    <n v="21"/>
    <s v="renseigné"/>
    <x v="0"/>
    <n v="10"/>
    <s v="entre 5 et 10"/>
    <n v="-4"/>
    <n v="-2"/>
    <n v="3"/>
    <s v="gain"/>
    <s v="gain"/>
    <n v="7"/>
    <n v="-7"/>
    <s v="renseigné"/>
    <s v="renseigné"/>
    <s v="renseigné"/>
    <n v="37"/>
    <x v="0"/>
    <s v="NC"/>
    <n v="0"/>
    <n v="0"/>
    <n v="0"/>
    <d v="2017-08-03T00:00:00"/>
    <d v="2017-06-21T00:00:00"/>
    <x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  <s v="NC"/>
    <s v="NC"/>
    <s v="NC"/>
    <m/>
    <m/>
    <m/>
    <m/>
    <m/>
    <m/>
    <m/>
    <m/>
    <s v="58 en dec 2016_x000a_jamais vu de diet_x000a_Albu de sortie a 20"/>
    <s v="NC"/>
  </r>
  <r>
    <n v="119"/>
    <x v="3"/>
    <s v="201806"/>
    <s v="Juin"/>
    <n v="2018"/>
    <s v="Laborde "/>
    <s v="Laeticia"/>
    <n v="42"/>
    <x v="0"/>
    <d v="1976-08-09T00:00:00"/>
    <d v="2018-06-08T00:00:00"/>
    <d v="2018-06-29T00:00:00"/>
    <n v="21"/>
    <s v="Onco"/>
    <s v="Digestif"/>
    <s v="colon"/>
    <n v="160"/>
    <n v="77"/>
    <n v="71"/>
    <n v="66"/>
    <n v="28"/>
    <s v="non renseigné"/>
    <x v="3"/>
    <n v="3"/>
    <s v="entre 1 et 5"/>
    <n v="-5"/>
    <n v="-6"/>
    <n v="8"/>
    <s v="gain"/>
    <s v="gain"/>
    <n v="7"/>
    <n v="-7"/>
    <s v="renseigné"/>
    <s v="renseigné"/>
    <s v="renseigné"/>
    <n v="37"/>
    <x v="0"/>
    <s v="NC"/>
    <n v="30"/>
    <n v="0.72"/>
    <n v="0.63"/>
    <d v="2018-08-29T00:00:00"/>
    <s v="NC"/>
    <x v="2"/>
    <n v="0"/>
    <s v="NC"/>
    <s v="OUI"/>
    <s v="NC"/>
    <s v="NON"/>
    <s v="OUI"/>
    <s v="OUI"/>
    <s v="OUI"/>
    <s v="OUI"/>
    <s v="NC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  <s v="NC"/>
    <s v="NC"/>
    <s v="NC"/>
    <m/>
    <m/>
    <m/>
    <m/>
    <m/>
    <m/>
    <m/>
    <m/>
    <s v="a la fin hospit, la patiente passe en denutrition moderÃ©e"/>
    <s v="NC"/>
  </r>
  <r>
    <n v="99"/>
    <x v="3"/>
    <s v="201806"/>
    <s v="Juin"/>
    <n v="2018"/>
    <s v="Laboux"/>
    <s v="jeanine"/>
    <n v="82"/>
    <x v="0"/>
    <d v="1935-08-07T00:00:00"/>
    <d v="2018-05-31T00:00:00"/>
    <d v="2018-06-07T00:00:00"/>
    <n v="7"/>
    <s v="Onco"/>
    <s v="Gynécologique"/>
    <s v="sein"/>
    <n v="160"/>
    <n v="87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n v="22"/>
    <x v="1"/>
    <s v="NC"/>
    <n v="78"/>
    <n v="0.63"/>
    <n v="0.76"/>
    <d v="2018-08-07T00:00:00"/>
    <d v="2018-05-25T00:00:00"/>
    <x v="0"/>
    <n v="0"/>
    <s v="NC"/>
    <s v="OUI"/>
    <s v="NON"/>
    <s v="DSE43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EntrÃ©e sur Meta cere.. pas de poids.. entrÃ©e en SP"/>
    <s v="car en SP"/>
  </r>
  <r>
    <n v="100"/>
    <x v="3"/>
    <s v="201806"/>
    <s v="Juin"/>
    <n v="2018"/>
    <s v="Larcheveque"/>
    <s v="andré"/>
    <n v="91"/>
    <x v="1"/>
    <d v="1927-12-28T00:00:00"/>
    <d v="2018-05-07T00:00:00"/>
    <d v="2018-06-11T00:00:00"/>
    <n v="35"/>
    <s v="Hemato"/>
    <s v=""/>
    <s v="LAM"/>
    <n v="175"/>
    <n v="89"/>
    <n v="78"/>
    <s v="NC"/>
    <n v="25"/>
    <s v="renseigné"/>
    <x v="2"/>
    <n v="1"/>
    <s v="entre 1 et 5"/>
    <s v="NC"/>
    <n v="-11"/>
    <n v="12"/>
    <s v="NC"/>
    <s v="gain"/>
    <s v="NC"/>
    <s v="NC"/>
    <s v="non renseigné"/>
    <s v="renseigné"/>
    <s v="renseigné"/>
    <n v="20"/>
    <x v="1"/>
    <s v="NC"/>
    <n v="100"/>
    <s v="OUI"/>
    <n v="0.62"/>
    <d v="2018-07-12T00:00:00"/>
    <d v="2018-06-19T00:00:00"/>
    <x v="1"/>
    <n v="2"/>
    <s v="m6"/>
    <s v="OUI"/>
    <s v="OUI"/>
    <s v="DME44.1"/>
    <s v="OUI"/>
    <s v="NON"/>
    <s v="OUI"/>
    <s v="OUI"/>
    <s v="OUI"/>
    <s v="OUI"/>
    <s v="SNA"/>
    <s v="NC"/>
    <s v="NC"/>
    <s v="NC"/>
    <s v="NC"/>
    <s v="OUI"/>
    <s v="OUI"/>
    <s v="OUI"/>
    <s v="NON"/>
    <s v="NC"/>
    <s v="NC"/>
    <d v="2018-03-01T00:00:00"/>
    <s v="NC"/>
    <s v="NON"/>
    <s v="OUI"/>
    <s v="IV"/>
    <s v="OUI"/>
    <d v="2018-07-03T00:00:00"/>
    <s v="PYO+Staph epi"/>
    <s v="NC"/>
    <s v="OUI"/>
    <m/>
    <s v="OUI"/>
    <m/>
    <m/>
    <m/>
    <m/>
    <m/>
    <s v="NC"/>
    <s v="NON "/>
  </r>
  <r>
    <n v="49"/>
    <x v="2"/>
    <s v="201612"/>
    <s v="Décembre"/>
    <n v="2016"/>
    <s v="Le meur"/>
    <s v="Francette"/>
    <n v="82"/>
    <x v="0"/>
    <d v="1933-12-20T00:00:00"/>
    <d v="2016-12-05T00:00:00"/>
    <d v="2016-12-07T00:00:00"/>
    <n v="1"/>
    <s v="Hemato"/>
    <s v=""/>
    <s v="lymphome"/>
    <n v="163"/>
    <n v="53"/>
    <n v="51"/>
    <s v="NC"/>
    <n v="19"/>
    <s v="renseigné"/>
    <x v="0"/>
    <n v="1"/>
    <s v="entre 1 et 5"/>
    <s v="NC"/>
    <n v="-2"/>
    <n v="4"/>
    <s v="NC"/>
    <s v="gain"/>
    <s v="NC"/>
    <s v="NC"/>
    <s v="non renseigné"/>
    <s v="renseigné"/>
    <s v="non renseigné"/>
    <s v="NC"/>
    <x v="2"/>
    <s v="NC"/>
    <n v="0"/>
    <n v="0"/>
    <n v="0"/>
    <d v="2017-03-14T00:00:00"/>
    <d v="2017-02-10T00:00:00"/>
    <x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OUI"/>
    <d v="2017-01-30T00:00:00"/>
    <s v="PNEUMOCOQUE"/>
    <s v="NC"/>
    <m/>
    <m/>
    <m/>
    <m/>
    <m/>
    <m/>
    <m/>
    <s v="OUI"/>
    <s v="le lendemain de son arrivÃ©e=&gt; hemmoR massive"/>
    <s v="NC"/>
  </r>
  <r>
    <n v="101"/>
    <x v="3"/>
    <s v="201806"/>
    <s v="Juin"/>
    <n v="2018"/>
    <s v="Ledoux"/>
    <s v="Beatrice"/>
    <n v="51"/>
    <x v="0"/>
    <d v="1967-01-06T00:00:00"/>
    <d v="2018-06-01T00:00:00"/>
    <d v="2018-06-05T00:00:00"/>
    <n v="4"/>
    <s v="Onco"/>
    <s v="Gynécologique"/>
    <s v="sein"/>
    <n v="160"/>
    <n v="64"/>
    <n v="64"/>
    <n v="64"/>
    <n v="25"/>
    <s v="renseigné"/>
    <x v="2"/>
    <n v="2"/>
    <s v="entre 1 et 5"/>
    <n v="0"/>
    <n v="0"/>
    <n v="0"/>
    <s v="perte"/>
    <s v="perte"/>
    <n v="0"/>
    <n v="0"/>
    <s v="renseigné"/>
    <s v="renseigné"/>
    <s v="renseigné"/>
    <n v="40"/>
    <x v="0"/>
    <s v="NC"/>
    <n v="4"/>
    <s v="NON"/>
    <s v="NC"/>
    <s v="NC"/>
    <d v="2018-09-19T00:00:00"/>
    <x v="0"/>
    <n v="0"/>
    <s v="NC"/>
    <s v="NON"/>
    <s v="NON"/>
    <s v="NC"/>
    <s v="NON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Vu au plan annonce par DIET, "/>
    <s v="NC"/>
  </r>
  <r>
    <n v="50"/>
    <x v="2"/>
    <s v="201612"/>
    <s v="Décembre"/>
    <n v="2016"/>
    <s v="Letellier"/>
    <s v="Philippe"/>
    <n v="76"/>
    <x v="1"/>
    <d v="1940-05-29T00:00:00"/>
    <d v="2016-12-01T00:00:00"/>
    <d v="2016-12-18T00:00:00"/>
    <n v="17"/>
    <s v="Onco"/>
    <s v="ORL"/>
    <s v="ORL"/>
    <n v="173"/>
    <n v="60"/>
    <n v="61"/>
    <s v="NC"/>
    <n v="20"/>
    <s v="renseigné"/>
    <x v="0"/>
    <n v="1"/>
    <s v="entre 1 et 5"/>
    <s v="NC"/>
    <n v="1"/>
    <n v="-2"/>
    <s v="NC"/>
    <s v="perte"/>
    <s v="NC"/>
    <s v="NC"/>
    <s v="non renseigné"/>
    <s v="renseigné"/>
    <s v="non renseigné"/>
    <s v="NC"/>
    <x v="2"/>
    <s v="NC"/>
    <n v="0"/>
    <n v="0"/>
    <n v="0"/>
    <d v="2018-12-18T00:00:00"/>
    <d v="2016-11-23T00:00:00"/>
    <x v="0"/>
    <n v="0"/>
    <s v="m3"/>
    <s v="NC"/>
    <s v="NC"/>
    <s v="NC"/>
    <s v="OUI"/>
    <s v="NON"/>
    <s v="NON"/>
    <s v="NC"/>
    <s v="NC"/>
    <s v="NON"/>
    <s v="enterale"/>
    <s v="GPE"/>
    <s v="NC"/>
    <s v="NC"/>
    <s v="NC"/>
    <s v="NC"/>
    <s v="NC"/>
    <s v="NC"/>
    <s v="NON"/>
    <s v="NC"/>
    <s v="NC"/>
    <d v="2016-09-01T00:00:00"/>
    <n v="0"/>
    <s v="NON"/>
    <s v="OUI"/>
    <s v="IV"/>
    <s v="OUI"/>
    <d v="2016-12-03T00:00:00"/>
    <s v="staph hominis"/>
    <s v="NC"/>
    <m/>
    <m/>
    <m/>
    <s v="OUI"/>
    <m/>
    <m/>
    <m/>
    <m/>
    <s v="inf PAC durant sejour"/>
    <s v="2 poches par jour, jusqu'a sa mort"/>
  </r>
  <r>
    <n v="51"/>
    <x v="2"/>
    <s v="201612"/>
    <s v="Décembre"/>
    <n v="2016"/>
    <s v="LLobregat"/>
    <s v="Jean francois"/>
    <n v="63"/>
    <x v="1"/>
    <d v="1953-09-20T00:00:00"/>
    <d v="2016-11-04T00:00:00"/>
    <d v="2016-12-06T00:00:00"/>
    <n v="32"/>
    <s v="Onco"/>
    <s v="ORL"/>
    <s v="ORL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7-01-26T00:00:00"/>
    <d v="2016-10-03T00:00:00"/>
    <x v="2"/>
    <n v="0"/>
    <s v="NC"/>
    <s v="NC"/>
    <s v="NC"/>
    <s v="NC"/>
    <s v="OUI"/>
    <s v="NON"/>
    <s v="OUI"/>
    <s v="NC"/>
    <s v="OUI"/>
    <s v="NON"/>
    <s v="enterale"/>
    <s v="GPE"/>
    <s v="NC"/>
    <s v="NC"/>
    <s v="NC"/>
    <s v="NC"/>
    <s v="NC"/>
    <s v="NC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NC"/>
    <s v="2/jrs a vu Dr.Millin durant sejour"/>
  </r>
  <r>
    <n v="102"/>
    <x v="3"/>
    <s v="201806"/>
    <s v="Juin"/>
    <n v="2018"/>
    <s v="Lombardo"/>
    <s v="thierry"/>
    <n v="58"/>
    <x v="1"/>
    <d v="1960-01-27T00:00:00"/>
    <d v="2018-05-27T00:00:00"/>
    <d v="2018-06-07T00:00:00"/>
    <n v="11"/>
    <s v="Hemato"/>
    <s v=""/>
    <s v="LA"/>
    <n v="165"/>
    <n v="60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s v="NC"/>
    <s v="NC"/>
    <s v="NC"/>
    <d v="2018-06-20T00:00:00"/>
    <d v="2018-06-06T00:00:00"/>
    <x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.....Aplasie febrile"/>
    <s v="NC"/>
  </r>
  <r>
    <n v="135"/>
    <x v="0"/>
    <s v="201712"/>
    <s v="Décembre"/>
    <n v="2017"/>
    <s v="maes"/>
    <s v="brigitte"/>
    <n v="74"/>
    <x v="0"/>
    <d v="1943-09-10T00:00:00"/>
    <d v="2017-12-01T00:00:00"/>
    <d v="2017-12-14T00:00:00"/>
    <n v="13"/>
    <s v="Onco"/>
    <s v="Gynécologique"/>
    <s v="uterus"/>
    <n v="155"/>
    <s v="NC"/>
    <n v="100"/>
    <s v="NC"/>
    <n v="42"/>
    <s v="non renseigné"/>
    <x v="3"/>
    <n v="1"/>
    <s v="entre 1 et 5"/>
    <s v="NC"/>
    <s v="NC"/>
    <s v="NC"/>
    <s v="NC"/>
    <s v="NC"/>
    <s v="NC"/>
    <s v="NC"/>
    <s v="non renseigné"/>
    <s v="non renseigné"/>
    <s v="renseigné"/>
    <n v="20"/>
    <x v="1"/>
    <s v="NC"/>
    <s v="NC"/>
    <s v="NC"/>
    <s v="NC"/>
    <d v="2017-12-14T00:00:00"/>
    <s v="NC"/>
    <x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  <d v="2018-11-27T00:00:00"/>
    <s v="staph epi"/>
    <s v="NC"/>
    <m/>
    <m/>
    <s v="OUI"/>
    <m/>
    <m/>
    <m/>
    <m/>
    <m/>
    <s v="pds declaratif car vn'a jamais ou etre pesÃ©e"/>
    <s v="AEG rapide puis DC"/>
  </r>
  <r>
    <n v="103"/>
    <x v="3"/>
    <s v="201806"/>
    <s v="Juin"/>
    <n v="2018"/>
    <s v="Magetti"/>
    <s v="Josette"/>
    <n v="87"/>
    <x v="0"/>
    <d v="1931-02-20T00:00:00"/>
    <d v="2018-05-19T00:00:00"/>
    <d v="2018-06-04T00:00:00"/>
    <n v="16"/>
    <s v="Onco"/>
    <s v="Digestif"/>
    <s v="pancreas"/>
    <s v="NC"/>
    <s v="NC"/>
    <n v="39"/>
    <n v="33"/>
    <s v="NC"/>
    <s v="non renseigné"/>
    <x v="3"/>
    <n v="1"/>
    <s v="entre 1 et 5"/>
    <n v="-6"/>
    <s v="NC"/>
    <s v="NC"/>
    <s v="gain"/>
    <s v="NC"/>
    <n v="15"/>
    <n v="-15"/>
    <s v="renseigné"/>
    <s v="non renseigné"/>
    <s v="non renseigné"/>
    <s v="NC"/>
    <x v="3"/>
    <s v="NC"/>
    <s v="NC"/>
    <s v="NC"/>
    <s v="NC"/>
    <d v="2018-07-30T00:00:00"/>
    <s v="NC"/>
    <x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  <s v="NC"/>
    <s v="NC"/>
    <s v="NC"/>
    <m/>
    <m/>
    <m/>
    <m/>
    <m/>
    <m/>
    <m/>
    <m/>
    <s v="PAL exclu"/>
    <s v="NC"/>
  </r>
  <r>
    <n v="104"/>
    <x v="3"/>
    <s v="201806"/>
    <s v="Juin"/>
    <n v="2018"/>
    <s v="Marro"/>
    <s v="carole"/>
    <n v="53"/>
    <x v="0"/>
    <d v="1964-08-23T00:00:00"/>
    <d v="2018-05-27T00:00:00"/>
    <d v="2018-06-07T00:00:00"/>
    <n v="11"/>
    <s v="Onco"/>
    <s v="Digestif"/>
    <s v="colon"/>
    <n v="163"/>
    <n v="48"/>
    <n v="50"/>
    <n v="48"/>
    <n v="19"/>
    <s v="renseigné"/>
    <x v="0"/>
    <n v="2"/>
    <s v="entre 1 et 5"/>
    <n v="-2"/>
    <n v="2"/>
    <n v="-4"/>
    <s v="gain"/>
    <s v="perte"/>
    <n v="4"/>
    <n v="-4"/>
    <s v="renseigné"/>
    <s v="renseigné"/>
    <s v="renseigné"/>
    <n v="21"/>
    <x v="2"/>
    <s v="NC"/>
    <s v="NC"/>
    <s v="NC"/>
    <s v="NC"/>
    <d v="2018-06-07T00:00:00"/>
    <d v="2018-03-21T00:00:00"/>
    <x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5-01T00:00:00"/>
    <s v="NC"/>
    <s v="NON"/>
    <s v="OUI"/>
    <s v="IV"/>
    <s v="OUI"/>
    <d v="2018-05-04T00:00:00"/>
    <s v="STAPH DORE"/>
    <s v="NC"/>
    <m/>
    <m/>
    <m/>
    <m/>
    <s v="OUI"/>
    <m/>
    <m/>
    <m/>
    <s v="NC"/>
    <s v="avait encore olimel 10 jrs avt sa mort_x000a_ET avait eu inf de PAC"/>
  </r>
  <r>
    <n v="105"/>
    <x v="3"/>
    <s v="201806"/>
    <s v="Juin"/>
    <n v="2018"/>
    <s v="Martin"/>
    <s v="evelyne"/>
    <n v="61"/>
    <x v="0"/>
    <d v="1956-10-17T00:00:00"/>
    <d v="2018-05-28T00:00:00"/>
    <d v="2018-06-19T00:00:00"/>
    <n v="22"/>
    <s v="Onco"/>
    <s v="Digestif"/>
    <s v="pancreas"/>
    <n v="171"/>
    <n v="66"/>
    <n v="57"/>
    <n v="58"/>
    <n v="19"/>
    <s v="renseigné"/>
    <x v="0"/>
    <n v="3"/>
    <s v="entre 1 et 5"/>
    <n v="1"/>
    <n v="-9"/>
    <n v="14"/>
    <s v="perte"/>
    <s v="gain"/>
    <n v="-2"/>
    <n v="2"/>
    <s v="renseigné"/>
    <s v="renseigné"/>
    <s v="renseigné"/>
    <n v="30"/>
    <x v="2"/>
    <s v="NC"/>
    <n v="14"/>
    <s v="OUI"/>
    <n v="1.1200000000000001"/>
    <s v="NC"/>
    <s v="NC"/>
    <x v="2"/>
    <n v="0"/>
    <s v="m6"/>
    <s v="OUI"/>
    <s v="OUI"/>
    <s v="DME44.1"/>
    <s v="NC"/>
    <s v="NON"/>
    <s v="NON"/>
    <s v="OUI"/>
    <s v="OUI"/>
    <s v="NON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s v="IV"/>
    <s v="OUI"/>
    <d v="2018-06-10T00:00:00"/>
    <s v="PYO"/>
    <s v="NC"/>
    <s v="OUI"/>
    <m/>
    <m/>
    <m/>
    <m/>
    <m/>
    <m/>
    <m/>
    <s v="ENLEVER DEBUT DIET..N'A PAS VU DIET"/>
    <s v="en sd occlusif majeur"/>
  </r>
  <r>
    <n v="153"/>
    <x v="3"/>
    <s v="201806"/>
    <s v="Juin"/>
    <n v="2018"/>
    <s v="Massardo"/>
    <s v="suzanne"/>
    <n v="77"/>
    <x v="0"/>
    <d v="1940-11-01T00:00:00"/>
    <d v="2018-06-04T00:00:00"/>
    <d v="2018-06-13T00:00:00"/>
    <n v="9"/>
    <s v="Onco"/>
    <s v="ORL"/>
    <s v="ORL"/>
    <n v="166"/>
    <n v="61"/>
    <n v="57"/>
    <s v="NC"/>
    <n v="21"/>
    <s v="renseigné"/>
    <x v="0"/>
    <n v="1"/>
    <s v="entre 1 et 5"/>
    <s v="NC"/>
    <n v="-4"/>
    <n v="7"/>
    <s v="NC"/>
    <s v="gain"/>
    <s v="NC"/>
    <s v="NC"/>
    <s v="non renseigné"/>
    <s v="renseigné"/>
    <s v="non renseigné"/>
    <s v="NC"/>
    <x v="2"/>
    <s v="NC"/>
    <s v="NC"/>
    <n v="0.83"/>
    <n v="0.56999999999999995"/>
    <s v="NC"/>
    <d v="2018-05-23T00:00:00"/>
    <x v="0"/>
    <n v="2"/>
    <s v="NC"/>
    <s v="OUI"/>
    <s v="NON"/>
    <s v="NC"/>
    <s v="NON"/>
    <s v="NON"/>
    <s v="NON"/>
    <s v="NC"/>
    <s v="OUI"/>
    <s v="OUI"/>
    <s v="enterale"/>
    <s v="GPE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avait deja GPE, car radio/chimio"/>
  </r>
  <r>
    <n v="52"/>
    <x v="2"/>
    <s v="201612"/>
    <s v="Décembre"/>
    <n v="2016"/>
    <s v="Medjadji"/>
    <s v="Mohamed"/>
    <n v="73"/>
    <x v="1"/>
    <d v="1943-01-13T00:00:00"/>
    <d v="2016-11-29T00:00:00"/>
    <d v="2016-12-07T00:00:00"/>
    <n v="8"/>
    <s v="Onco"/>
    <s v="Digestif"/>
    <s v="colon"/>
    <n v="170"/>
    <n v="54"/>
    <n v="54"/>
    <s v="NC"/>
    <n v="19"/>
    <s v="renseigné"/>
    <x v="0"/>
    <n v="1"/>
    <s v="entre 1 et 5"/>
    <s v="NC"/>
    <n v="0"/>
    <n v="0"/>
    <s v="NC"/>
    <s v="perte"/>
    <s v="NC"/>
    <s v="NC"/>
    <s v="non renseigné"/>
    <s v="renseigné"/>
    <s v="non renseigné"/>
    <s v="NC"/>
    <x v="2"/>
    <s v="NC"/>
    <n v="80"/>
    <n v="0"/>
    <n v="0"/>
    <d v="2017-05-17T00:00:00"/>
    <d v="2015-02-16T00:00:00"/>
    <x v="0"/>
    <n v="0"/>
    <s v="NC"/>
    <s v="NC"/>
    <s v="NC"/>
    <s v="NC"/>
    <s v="OUI"/>
    <s v="OUI"/>
    <s v="NON"/>
    <s v="NC"/>
    <s v="OUI"/>
    <s v="NON"/>
    <s v="enterale"/>
    <s v="GPE"/>
    <s v="NC"/>
    <s v="NC"/>
    <s v="NC"/>
    <s v="NC"/>
    <s v="NC"/>
    <s v="NC"/>
    <s v="NON"/>
    <s v="NC"/>
    <s v="NC"/>
    <d v="2016-04-01T00:00:00"/>
    <n v="0"/>
    <s v="SP"/>
    <s v="SP"/>
    <s v="SP"/>
    <s v="NON"/>
    <s v="NC"/>
    <s v="NC"/>
    <s v="NC"/>
    <m/>
    <m/>
    <m/>
    <m/>
    <m/>
    <m/>
    <m/>
    <m/>
    <s v="Pas de nutrition enterale car entrÃ© pr sd sub occlusif_x000a_APres derniere cure chimio=&gt; radioth pis arret "/>
    <s v="NC"/>
  </r>
  <r>
    <n v="136"/>
    <x v="0"/>
    <s v="201712"/>
    <s v="Décembre"/>
    <n v="2017"/>
    <s v="Merazga"/>
    <s v="aicha"/>
    <n v="68"/>
    <x v="0"/>
    <d v="1948-12-10T00:00:00"/>
    <d v="2017-11-27T00:00:00"/>
    <d v="2017-12-13T00:00:00"/>
    <n v="16"/>
    <s v="Onco"/>
    <s v="Gynécologique"/>
    <s v="ovaire"/>
    <n v="164"/>
    <n v="74"/>
    <n v="65"/>
    <s v="NC"/>
    <n v="24"/>
    <s v="renseigné"/>
    <x v="0"/>
    <n v="1"/>
    <s v="entre 1 et 5"/>
    <s v="NC"/>
    <n v="-9"/>
    <n v="12"/>
    <s v="NC"/>
    <s v="gain"/>
    <s v="NC"/>
    <s v="NC"/>
    <s v="non renseigné"/>
    <s v="renseigné"/>
    <s v="renseigné"/>
    <n v="31"/>
    <x v="0"/>
    <s v="NC"/>
    <s v="NC"/>
    <s v="NC"/>
    <s v="NC"/>
    <d v="2017-12-13T00:00:00"/>
    <d v="2018-10-25T00:00:00"/>
    <x v="0"/>
    <n v="0"/>
    <s v="NC"/>
    <s v="NON"/>
    <s v="NC"/>
    <s v="NC"/>
    <s v="OUI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DC de son occlusion, est rapidement DCD_x000a_rentrÃ©e en SP"/>
  </r>
  <r>
    <n v="137"/>
    <x v="0"/>
    <s v="201712"/>
    <s v="Décembre"/>
    <n v="2017"/>
    <s v="Mercuri"/>
    <s v="andrée"/>
    <n v="70"/>
    <x v="0"/>
    <d v="1947-03-03T00:00:00"/>
    <d v="2017-11-03T00:00:00"/>
    <d v="2017-12-04T00:00:00"/>
    <n v="31"/>
    <s v="Hemato"/>
    <s v=""/>
    <s v="lymphome"/>
    <n v="165"/>
    <n v="80"/>
    <n v="80"/>
    <s v="NC"/>
    <n v="29"/>
    <s v="renseigné"/>
    <x v="2"/>
    <n v="1"/>
    <s v="entre 1 et 5"/>
    <s v="NC"/>
    <n v="0"/>
    <n v="0"/>
    <s v="NC"/>
    <s v="perte"/>
    <s v="NC"/>
    <s v="NC"/>
    <s v="non renseigné"/>
    <s v="renseigné"/>
    <s v="renseigné"/>
    <n v="28"/>
    <x v="1"/>
    <s v="NC"/>
    <n v="119"/>
    <s v="NC"/>
    <s v="NC"/>
    <d v="2018-04-24T00:00:00"/>
    <d v="2018-04-14T00:00:00"/>
    <x v="0"/>
    <n v="0"/>
    <s v="m1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7-11-16T00:00:00"/>
    <s v="staph epi"/>
    <s v="NC"/>
    <m/>
    <m/>
    <s v="OUI"/>
    <m/>
    <m/>
    <m/>
    <m/>
    <m/>
    <s v="inf pas S.epi"/>
    <s v="NC"/>
  </r>
  <r>
    <n v="106"/>
    <x v="3"/>
    <s v="201806"/>
    <s v="Juin"/>
    <n v="2018"/>
    <s v="Mersch "/>
    <s v="Jeanne"/>
    <n v="77"/>
    <x v="0"/>
    <d v="1940-12-01T00:00:00"/>
    <d v="2018-05-18T00:00:00"/>
    <d v="2018-06-11T00:00:00"/>
    <n v="24"/>
    <s v="Hemato"/>
    <s v=""/>
    <s v="lymphome"/>
    <n v="165"/>
    <s v="NC"/>
    <n v="72"/>
    <n v="68"/>
    <n v="26"/>
    <s v="renseigné"/>
    <x v="2"/>
    <n v="3"/>
    <s v="entre 1 et 5"/>
    <n v="-4"/>
    <s v="NC"/>
    <s v="NC"/>
    <s v="gain"/>
    <s v="NC"/>
    <n v="6"/>
    <n v="-6"/>
    <s v="renseigné"/>
    <s v="non renseigné"/>
    <s v="renseigné"/>
    <n v="27"/>
    <x v="1"/>
    <s v="NC"/>
    <n v="29"/>
    <s v="NC"/>
    <s v="NC"/>
    <d v="2018-07-06T00:00:00"/>
    <d v="2018-06-28T00:00:00"/>
    <x v="2"/>
    <n v="0"/>
    <s v="NC"/>
    <s v="NON"/>
    <s v="NC"/>
    <s v="NON"/>
    <s v="OUI"/>
    <s v="OUI"/>
    <s v="OUI"/>
    <s v="OUI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-4kg durant hospit"/>
    <s v="NC"/>
  </r>
  <r>
    <n v="107"/>
    <x v="3"/>
    <s v="201806"/>
    <s v="Juin"/>
    <n v="2018"/>
    <s v="montigny"/>
    <s v="frederic"/>
    <n v="55"/>
    <x v="1"/>
    <d v="1962-10-19T00:00:00"/>
    <d v="2018-06-03T00:00:00"/>
    <d v="2018-06-06T00:00:00"/>
    <n v="3"/>
    <s v="Hemato"/>
    <s v=""/>
    <s v="thrombocytemie essentielle"/>
    <n v="184"/>
    <s v="NC"/>
    <n v="79"/>
    <s v="NC"/>
    <n v="23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x v="3"/>
    <s v="NC"/>
    <s v="NC"/>
    <s v="NC"/>
    <s v="NC"/>
    <d v="2018-07-04T00:00:00"/>
    <s v="NC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NC"/>
    <s v="NC"/>
  </r>
  <r>
    <n v="16"/>
    <x v="1"/>
    <s v="201706"/>
    <s v="Juin"/>
    <n v="2017"/>
    <s v="Morel"/>
    <s v="Serge"/>
    <n v="73"/>
    <x v="1"/>
    <d v="1943-01-19T00:00:00"/>
    <d v="2017-05-21T00:00:00"/>
    <d v="2017-06-09T00:00:00"/>
    <n v="19"/>
    <s v="Hemato"/>
    <s v=""/>
    <s v="LAM"/>
    <s v="NC"/>
    <s v="NC"/>
    <n v="60"/>
    <n v="60"/>
    <s v="NC"/>
    <s v="renseigné"/>
    <x v="1"/>
    <n v="2"/>
    <s v="entre 1 et 5"/>
    <n v="0"/>
    <s v="NC"/>
    <s v="NC"/>
    <s v="perte"/>
    <s v="NC"/>
    <n v="0"/>
    <n v="0"/>
    <s v="renseigné"/>
    <s v="non renseigné"/>
    <s v="renseigné"/>
    <n v="25"/>
    <x v="1"/>
    <s v="NC"/>
    <n v="0"/>
    <n v="0"/>
    <n v="0"/>
    <d v="2017-08-18T00:00:00"/>
    <s v="NC"/>
    <x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SP"/>
    <s v="SP"/>
    <s v="SP"/>
    <s v="NON"/>
    <s v="NC"/>
    <s v="NC"/>
    <s v="NC"/>
    <m/>
    <m/>
    <m/>
    <m/>
    <m/>
    <m/>
    <m/>
    <m/>
    <s v="Patient dement , PEC PAL"/>
    <s v="NC"/>
  </r>
  <r>
    <n v="67"/>
    <x v="2"/>
    <s v="201612"/>
    <s v="Décembre"/>
    <n v="2016"/>
    <s v="Nadjarian"/>
    <s v="Raphael"/>
    <n v="49"/>
    <x v="1"/>
    <d v="1967-03-20T00:00:00"/>
    <d v="2016-12-06T00:00:00"/>
    <d v="2016-12-08T00:00:00"/>
    <n v="2"/>
    <s v="Hemato"/>
    <s v=""/>
    <s v="LMC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s v="NON"/>
    <n v="0"/>
    <d v="2018-05-14T00:00:00"/>
    <s v="NC"/>
    <x v="0"/>
    <n v="0"/>
    <s v="NC"/>
    <s v="NC"/>
    <s v="NC"/>
    <s v="NC"/>
    <s v="NON"/>
    <s v="NON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OUI"/>
    <s v="NON"/>
    <s v="PO"/>
    <s v="NON"/>
    <s v="NC"/>
    <s v="NC"/>
    <s v="NC"/>
    <m/>
    <m/>
    <m/>
    <m/>
    <m/>
    <m/>
    <m/>
    <m/>
    <s v="NC"/>
    <s v="NC"/>
  </r>
  <r>
    <n v="72"/>
    <x v="2"/>
    <s v="201612"/>
    <s v="Décembre"/>
    <n v="2016"/>
    <s v="Naitza"/>
    <s v="Sauveur"/>
    <n v="77"/>
    <x v="1"/>
    <d v="1939-03-05T00:00:00"/>
    <d v="2016-12-08T00:00:00"/>
    <d v="2016-12-20T00:00:00"/>
    <n v="12"/>
    <s v="Hemato"/>
    <s v=""/>
    <s v="LAM"/>
    <n v="165"/>
    <n v="62"/>
    <n v="64"/>
    <n v="62"/>
    <n v="24"/>
    <s v="renseigné"/>
    <x v="0"/>
    <n v="3"/>
    <s v="entre 1 et 5"/>
    <n v="-2"/>
    <n v="2"/>
    <n v="-3"/>
    <s v="gain"/>
    <s v="perte"/>
    <n v="3"/>
    <n v="-3"/>
    <s v="renseigné"/>
    <s v="renseigné"/>
    <s v="non renseigné"/>
    <s v="NC"/>
    <x v="3"/>
    <s v="NC"/>
    <n v="0"/>
    <n v="0"/>
    <n v="0"/>
    <d v="2017-03-07T00:00:00"/>
    <d v="2017-03-06T00:00:00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NON"/>
    <s v="NC"/>
    <s v="NC"/>
    <s v="NC"/>
    <m/>
    <m/>
    <m/>
    <m/>
    <m/>
    <m/>
    <m/>
    <m/>
    <s v="NC"/>
    <s v="NC"/>
  </r>
  <r>
    <n v="115"/>
    <x v="3"/>
    <s v="201806"/>
    <s v="Juin"/>
    <n v="2018"/>
    <s v="Nardi"/>
    <s v="Daniel"/>
    <n v="71"/>
    <x v="1"/>
    <d v="1946-11-03T00:00:00"/>
    <d v="2018-06-06T00:00:00"/>
    <d v="2018-06-15T00:00:00"/>
    <n v="9"/>
    <s v="Hemato"/>
    <s v=""/>
    <s v="lymphome"/>
    <n v="175"/>
    <n v="86"/>
    <n v="84"/>
    <n v="85"/>
    <n v="27"/>
    <s v="non renseigné"/>
    <x v="3"/>
    <n v="2"/>
    <s v="entre 1 et 5"/>
    <n v="1"/>
    <n v="-2"/>
    <n v="2"/>
    <s v="perte"/>
    <s v="gain"/>
    <n v="-1"/>
    <n v="1"/>
    <s v="renseigné"/>
    <s v="renseigné"/>
    <s v="renseigné"/>
    <n v="32"/>
    <x v="2"/>
    <s v="NC"/>
    <n v="14"/>
    <n v="1.06"/>
    <n v="0.8"/>
    <d v="2018-07-11T00:00:00"/>
    <s v="NC"/>
    <x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OUI"/>
    <s v="NC"/>
    <s v="NC"/>
    <d v="2017-12-01T00:00:00"/>
    <s v="NC"/>
    <s v="NON"/>
    <s v="OUI"/>
    <s v="IV"/>
    <s v="NON"/>
    <s v="NC"/>
    <s v="NC"/>
    <s v="NC"/>
    <m/>
    <m/>
    <m/>
    <m/>
    <m/>
    <m/>
    <m/>
    <m/>
    <s v="NC"/>
    <s v="NC"/>
  </r>
  <r>
    <n v="108"/>
    <x v="3"/>
    <s v="201806"/>
    <s v="Juin"/>
    <n v="2018"/>
    <s v="Paciny"/>
    <s v="Antoine"/>
    <n v="68"/>
    <x v="1"/>
    <d v="1949-08-10T00:00:00"/>
    <d v="2018-05-30T00:00:00"/>
    <d v="2018-06-13T00:00:00"/>
    <n v="14"/>
    <s v="Hemato"/>
    <s v=""/>
    <s v="lymphome"/>
    <n v="170"/>
    <n v="68"/>
    <n v="59"/>
    <s v="NC"/>
    <n v="20"/>
    <s v="renseigné"/>
    <x v="0"/>
    <n v="1"/>
    <s v="entre 1 et 5"/>
    <s v="NC"/>
    <n v="-9"/>
    <n v="13"/>
    <s v="NC"/>
    <s v="gain"/>
    <s v="NC"/>
    <s v="NC"/>
    <s v="non renseigné"/>
    <s v="renseigné"/>
    <s v="renseigné"/>
    <n v="34"/>
    <x v="2"/>
    <s v="NC"/>
    <n v="30"/>
    <n v="0.86"/>
    <n v="0.77"/>
    <d v="2018-08-17T00:00:00"/>
    <s v="NC"/>
    <x v="0"/>
    <n v="2"/>
    <s v="m6"/>
    <s v="OUI"/>
    <s v="NON"/>
    <s v="NON"/>
    <s v="OUI"/>
    <s v="OUI"/>
    <s v="NON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OUI"/>
    <s v="NON"/>
    <s v="PO"/>
    <s v="NON"/>
    <s v="NC"/>
    <s v="NC"/>
    <s v="NC"/>
    <m/>
    <m/>
    <m/>
    <m/>
    <m/>
    <m/>
    <m/>
    <m/>
    <s v="NC"/>
    <s v="NC"/>
  </r>
  <r>
    <n v="109"/>
    <x v="3"/>
    <s v="201806"/>
    <s v="Juin"/>
    <n v="2018"/>
    <s v="Paris"/>
    <s v="andrÃ©"/>
    <n v="72"/>
    <x v="1"/>
    <d v="1946-01-22T00:00:00"/>
    <d v="2018-05-20T00:00:00"/>
    <d v="2018-06-07T00:00:00"/>
    <n v="18"/>
    <s v="Onco"/>
    <s v="TNE"/>
    <s v="TNE"/>
    <n v="166"/>
    <n v="93"/>
    <n v="78"/>
    <n v="79"/>
    <n v="28"/>
    <s v="renseigné"/>
    <x v="2"/>
    <n v="6"/>
    <s v="entre 5 et 10"/>
    <n v="1"/>
    <n v="-15"/>
    <n v="16"/>
    <s v="perte"/>
    <s v="gain"/>
    <n v="-1"/>
    <n v="1"/>
    <s v="renseigné"/>
    <s v="renseigné"/>
    <s v="renseigné"/>
    <n v="17"/>
    <x v="1"/>
    <s v="NC"/>
    <n v="131"/>
    <s v="OUI"/>
    <n v="1.01"/>
    <d v="2018-05-28T00:00:00"/>
    <d v="2018-04-28T00:00:00"/>
    <x v="2"/>
    <n v="2"/>
    <s v="m6"/>
    <s v="OUI"/>
    <s v="OUI"/>
    <s v="NC"/>
    <s v="OUI"/>
    <s v="OUI"/>
    <s v="OUI"/>
    <s v="NC"/>
    <s v="OUI"/>
    <s v="OUI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s v="IV"/>
    <s v="NON"/>
    <s v="NC"/>
    <s v="NC"/>
    <s v="NC"/>
    <m/>
    <m/>
    <m/>
    <m/>
    <m/>
    <m/>
    <m/>
    <m/>
    <s v="NC"/>
    <s v="NC"/>
  </r>
  <r>
    <n v="26"/>
    <x v="1"/>
    <s v="201706"/>
    <s v="Juin"/>
    <n v="2017"/>
    <s v="Peffredo 0617"/>
    <s v="Eric"/>
    <n v="58"/>
    <x v="1"/>
    <d v="1957-06-14T00:00:00"/>
    <d v="2017-06-02T00:00:00"/>
    <d v="2017-06-08T00:00:00"/>
    <n v="6"/>
    <s v="Onco"/>
    <s v="Digestif"/>
    <s v="cholangiocarcinome"/>
    <n v="173"/>
    <n v="75"/>
    <n v="68"/>
    <n v="70"/>
    <n v="23"/>
    <s v="renseigné"/>
    <x v="0"/>
    <n v="2"/>
    <s v="entre 1 et 5"/>
    <n v="2"/>
    <n v="-7"/>
    <n v="9"/>
    <s v="perte"/>
    <s v="gain"/>
    <n v="-3"/>
    <n v="3"/>
    <s v="renseigné"/>
    <s v="renseigné"/>
    <s v="renseigné"/>
    <n v="25"/>
    <x v="2"/>
    <s v="NC"/>
    <n v="0"/>
    <n v="0"/>
    <n v="0"/>
    <d v="2017-12-05T00:00:00"/>
    <d v="2017-11-15T00:00:00"/>
    <x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d v="2017-03-01T00:00:00"/>
    <s v="NC"/>
  </r>
  <r>
    <n v="138"/>
    <x v="0"/>
    <s v="201712"/>
    <s v="Décembre"/>
    <n v="2017"/>
    <s v="Peffredo1217"/>
    <s v="eric"/>
    <n v="60"/>
    <x v="1"/>
    <d v="1957-06-14T00:00:00"/>
    <d v="2017-11-16T00:00:00"/>
    <d v="2017-12-05T00:00:00"/>
    <n v="19"/>
    <s v="Onco"/>
    <s v="Digestif"/>
    <s v="cholangiocarcinome"/>
    <n v="173"/>
    <n v="75"/>
    <n v="70"/>
    <s v="NC"/>
    <n v="23"/>
    <s v="renseigné"/>
    <x v="0"/>
    <n v="1"/>
    <s v="entre 1 et 5"/>
    <s v="NC"/>
    <n v="-5"/>
    <n v="7"/>
    <s v="NC"/>
    <s v="gain"/>
    <s v="NC"/>
    <s v="NC"/>
    <s v="non renseigné"/>
    <s v="renseigné"/>
    <s v="renseigné"/>
    <n v="20"/>
    <x v="1"/>
    <s v="NC"/>
    <s v="NC"/>
    <s v="NC"/>
    <s v="NC"/>
    <d v="2018-12-05T00:00:00"/>
    <s v="NC"/>
    <x v="0"/>
    <n v="0"/>
    <s v="m7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C"/>
  </r>
  <r>
    <n v="30"/>
    <x v="1"/>
    <s v="201706"/>
    <s v="Juin"/>
    <n v="2017"/>
    <s v="Pelazza"/>
    <s v="Claude"/>
    <n v="81"/>
    <x v="0"/>
    <d v="1934-07-18T00:00:00"/>
    <d v="2017-06-07T00:00:00"/>
    <d v="2017-06-14T00:00:00"/>
    <n v="7"/>
    <s v="Onco"/>
    <s v="Gynécologique"/>
    <s v="sein"/>
    <n v="165"/>
    <n v="55"/>
    <n v="58"/>
    <n v="56"/>
    <n v="21"/>
    <s v="renseigné"/>
    <x v="0"/>
    <n v="2"/>
    <s v="entre 1 et 5"/>
    <n v="-2"/>
    <n v="3"/>
    <n v="-5"/>
    <s v="gain"/>
    <s v="perte"/>
    <n v="3"/>
    <n v="-3"/>
    <s v="renseigné"/>
    <s v="renseigné"/>
    <s v="non renseigné"/>
    <s v="NC"/>
    <x v="3"/>
    <s v="NC"/>
    <n v="0"/>
    <n v="0"/>
    <n v="0"/>
    <d v="2017-09-29T00:00:00"/>
    <d v="2017-06-29T00:00:00"/>
    <x v="0"/>
    <n v="0"/>
    <s v="NC"/>
    <s v="NC"/>
    <s v="NC"/>
    <s v="NC"/>
    <s v="OUI"/>
    <s v="OUI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  <d v="2017-06-10T00:00:00"/>
    <s v="ENTERROCOCUS FEAC"/>
    <s v="NC"/>
    <m/>
    <m/>
    <m/>
    <m/>
    <m/>
    <m/>
    <s v="OUI"/>
    <m/>
    <s v="55 en mars 2017"/>
    <s v="NC"/>
  </r>
  <r>
    <n v="53"/>
    <x v="2"/>
    <s v="201612"/>
    <s v="Décembre"/>
    <n v="2016"/>
    <s v="Pelicot"/>
    <s v="Philippe"/>
    <n v="58"/>
    <x v="1"/>
    <d v="1958-05-15T00:00:00"/>
    <d v="2016-11-30T00:00:00"/>
    <d v="2016-12-05T00:00:00"/>
    <n v="5"/>
    <s v="Onco"/>
    <s v="Digestif"/>
    <s v="pancreas"/>
    <n v="178"/>
    <n v="86"/>
    <n v="76"/>
    <n v="75"/>
    <n v="24"/>
    <s v="renseigné"/>
    <x v="0"/>
    <n v="2"/>
    <s v="entre 1 et 5"/>
    <n v="-1"/>
    <n v="-10"/>
    <n v="12"/>
    <s v="gain"/>
    <s v="gain"/>
    <n v="1"/>
    <n v="-1"/>
    <s v="renseigné"/>
    <s v="renseigné"/>
    <s v="renseigné"/>
    <n v="33"/>
    <x v="2"/>
    <s v="NC"/>
    <n v="0"/>
    <n v="0"/>
    <n v="0"/>
    <d v="2018-09-11T00:00:00"/>
    <s v="NC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6-01T00:00:00"/>
    <n v="0"/>
    <s v="NON"/>
    <s v="OUI"/>
    <s v="IV"/>
    <s v="NON"/>
    <s v="NC"/>
    <s v="NC"/>
    <s v="NC"/>
    <m/>
    <m/>
    <m/>
    <m/>
    <m/>
    <m/>
    <m/>
    <m/>
    <s v="NC"/>
    <s v="NC"/>
  </r>
  <r>
    <n v="56"/>
    <x v="2"/>
    <s v="201612"/>
    <s v="Décembre"/>
    <n v="2016"/>
    <s v="Peyraud"/>
    <s v="Marie catherine"/>
    <n v="71"/>
    <x v="0"/>
    <d v="1945-06-18T00:00:00"/>
    <d v="2016-11-28T00:00:00"/>
    <d v="2016-12-11T00:00:00"/>
    <n v="13"/>
    <s v="Hemato"/>
    <s v=""/>
    <s v="myelome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6-12-11T00:00:00"/>
    <d v="2016-12-01T00:00:00"/>
    <x v="0"/>
    <n v="0"/>
    <s v="m6"/>
    <s v="NC"/>
    <s v="NC"/>
    <s v="NC"/>
    <s v="OUI"/>
    <s v="NON"/>
    <s v="NON"/>
    <s v="NC"/>
    <s v="NC"/>
    <s v="NON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s v="IV"/>
    <s v="NON"/>
    <s v="NC"/>
    <s v="NC"/>
    <s v="NC"/>
    <m/>
    <m/>
    <m/>
    <m/>
    <m/>
    <m/>
    <m/>
    <m/>
    <s v="NC"/>
    <s v="NC"/>
  </r>
  <r>
    <n v="148"/>
    <x v="0"/>
    <s v="201712"/>
    <s v="Décembre"/>
    <n v="2017"/>
    <s v="Pierne"/>
    <s v="jean louis"/>
    <n v="52"/>
    <x v="1"/>
    <d v="1965-10-28T00:00:00"/>
    <d v="2017-12-07T00:00:00"/>
    <d v="2017-12-11T00:00:00"/>
    <n v="4"/>
    <s v="Hemato"/>
    <s v=""/>
    <s v="SMD"/>
    <n v="172"/>
    <n v="80"/>
    <n v="80"/>
    <s v="NC"/>
    <n v="27"/>
    <s v="non renseigné"/>
    <x v="3"/>
    <n v="1"/>
    <s v="entre 1 et 5"/>
    <s v="NC"/>
    <n v="0"/>
    <n v="0"/>
    <s v="NC"/>
    <s v="perte"/>
    <s v="NC"/>
    <s v="NC"/>
    <s v="non renseigné"/>
    <s v="renseigné"/>
    <s v="renseigné"/>
    <n v="43"/>
    <x v="0"/>
    <s v="NC"/>
    <s v="NC"/>
    <s v="NC"/>
    <s v="NC"/>
    <s v="NC"/>
    <d v="2018-08-08T00:00:00"/>
    <x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  <s v="NC"/>
    <s v="NC"/>
    <s v="NC"/>
    <m/>
    <m/>
    <m/>
    <m/>
    <m/>
    <m/>
    <m/>
    <m/>
    <s v="La SNG sera posÃ©e par SSr 3 mois plus tard"/>
    <s v="NSP"/>
  </r>
  <r>
    <n v="17"/>
    <x v="1"/>
    <s v="201706"/>
    <s v="Juin"/>
    <n v="2017"/>
    <s v="Pimont"/>
    <s v="Maryvonne"/>
    <n v="65"/>
    <x v="0"/>
    <d v="1951-04-03T00:00:00"/>
    <d v="2017-06-01T00:00:00"/>
    <d v="2017-06-07T00:00:00"/>
    <n v="6"/>
    <s v="Onco"/>
    <s v="Indéterminé"/>
    <s v="indeterminé"/>
    <n v="160"/>
    <s v="NC"/>
    <n v="39"/>
    <s v="NC"/>
    <n v="15"/>
    <s v="renseigné"/>
    <x v="4"/>
    <n v="1"/>
    <s v="entre 1 et 5"/>
    <s v="NC"/>
    <s v="NC"/>
    <s v="NC"/>
    <s v="NC"/>
    <s v="NC"/>
    <s v="NC"/>
    <s v="NC"/>
    <s v="non renseigné"/>
    <s v="non renseigné"/>
    <s v="non renseigné"/>
    <s v="NC"/>
    <x v="1"/>
    <s v="NC"/>
    <n v="0"/>
    <n v="0"/>
    <n v="0"/>
    <d v="2017-06-12T00:00:00"/>
    <s v="NC"/>
    <x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DEC"/>
    <s v="DEC"/>
    <s v="DEC"/>
    <s v="NON"/>
    <s v="NC"/>
    <s v="NC"/>
    <s v="NC"/>
    <m/>
    <m/>
    <m/>
    <m/>
    <m/>
    <m/>
    <m/>
    <m/>
    <s v="NC"/>
    <s v="NC"/>
  </r>
  <r>
    <n v="75"/>
    <x v="2"/>
    <s v="201612"/>
    <s v="Décembre"/>
    <n v="2016"/>
    <s v="Pittia"/>
    <s v="Huguette"/>
    <n v="83"/>
    <x v="0"/>
    <d v="1933-08-10T00:00:00"/>
    <d v="2016-12-09T00:00:00"/>
    <d v="2016-12-23T00:00:00"/>
    <n v="14"/>
    <s v="Onco"/>
    <s v="Gynécologique"/>
    <s v="sein"/>
    <s v="NC"/>
    <s v="NC"/>
    <n v="53"/>
    <n v="50"/>
    <s v="NC"/>
    <s v="renseigné"/>
    <x v="1"/>
    <n v="2"/>
    <s v="entre 1 et 5"/>
    <n v="-3"/>
    <s v="NC"/>
    <s v="NC"/>
    <s v="gain"/>
    <s v="NC"/>
    <n v="6"/>
    <n v="-6"/>
    <s v="renseigné"/>
    <s v="non renseigné"/>
    <s v="renseigné"/>
    <n v="23"/>
    <x v="1"/>
    <s v="NC"/>
    <n v="65"/>
    <n v="0"/>
    <n v="0"/>
    <d v="2017-01-28T00:00:00"/>
    <d v="2017-01-23T00:00:00"/>
    <x v="1"/>
    <n v="0"/>
    <s v="NC"/>
    <s v="NC"/>
    <s v="NC"/>
    <s v="DSE43"/>
    <s v="OUI"/>
    <s v="NON"/>
    <s v="OUI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NON"/>
    <s v="IV"/>
    <s v="OUI"/>
    <d v="2017-01-27T00:00:00"/>
    <s v="STAPH E"/>
    <s v="taille : 1,57 pds 53/ albu 25"/>
    <m/>
    <m/>
    <s v="OUI"/>
    <m/>
    <m/>
    <m/>
    <m/>
    <m/>
    <s v="NC"/>
    <s v="CNO preco par diet non prescris"/>
  </r>
  <r>
    <n v="110"/>
    <x v="3"/>
    <s v="201806"/>
    <s v="Juin"/>
    <n v="2018"/>
    <s v="Poucalow"/>
    <s v="Jean claude"/>
    <n v="66"/>
    <x v="1"/>
    <d v="1952-02-27T00:00:00"/>
    <d v="2018-05-31T00:00:00"/>
    <d v="2018-06-22T00:00:00"/>
    <n v="22"/>
    <s v="Onco"/>
    <s v="Cutané"/>
    <s v="melanome"/>
    <n v="175"/>
    <n v="65.400000000000006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n v="33"/>
    <x v="3"/>
    <s v="NC"/>
    <n v="0"/>
    <s v="NC"/>
    <s v="NC"/>
    <d v="2018-07-27T00:00:00"/>
    <s v="NC"/>
    <x v="0"/>
    <n v="0"/>
    <s v="NC"/>
    <s v="NON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SP"/>
    <s v="SP"/>
    <s v="SP"/>
    <s v="NON"/>
    <s v="NC"/>
    <s v="NC"/>
    <s v="NC"/>
    <m/>
    <m/>
    <m/>
    <m/>
    <m/>
    <m/>
    <m/>
    <m/>
    <s v="n'a jamais pu se lever pr etre pesÃ©"/>
    <s v="NC"/>
  </r>
  <r>
    <n v="114"/>
    <x v="3"/>
    <s v="201806"/>
    <s v="Juin"/>
    <n v="2018"/>
    <s v="Poudevigne"/>
    <s v="Josette"/>
    <n v="81"/>
    <x v="0"/>
    <d v="1937-03-19T00:00:00"/>
    <d v="2018-06-05T00:00:00"/>
    <d v="2018-06-18T00:00:00"/>
    <n v="13"/>
    <s v="Onco"/>
    <s v="Digestif"/>
    <s v="colon"/>
    <n v="168"/>
    <n v="51"/>
    <n v="52"/>
    <n v="56"/>
    <n v="18"/>
    <s v="renseigné"/>
    <x v="4"/>
    <n v="2"/>
    <s v="entre 1 et 5"/>
    <n v="4"/>
    <n v="1"/>
    <n v="-2"/>
    <s v="perte"/>
    <s v="perte"/>
    <n v="-8"/>
    <n v="8"/>
    <s v="renseigné"/>
    <s v="renseigné"/>
    <s v="renseigné"/>
    <n v="25"/>
    <x v="1"/>
    <s v="NC"/>
    <n v="152"/>
    <n v="0.67"/>
    <n v="0.77"/>
    <d v="2017-08-09T00:00:00"/>
    <d v="2017-09-14T00:00:00"/>
    <x v="2"/>
    <n v="2"/>
    <s v="NC"/>
    <s v="OUI"/>
    <s v="NC"/>
    <s v="DSE43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SP"/>
    <s v="SP"/>
    <s v="SP"/>
    <s v="NON"/>
    <s v="NC"/>
    <s v="NC"/>
    <s v="NC"/>
    <m/>
    <m/>
    <m/>
    <m/>
    <m/>
    <m/>
    <m/>
    <m/>
    <s v="NC"/>
    <s v="en SP"/>
  </r>
  <r>
    <n v="111"/>
    <x v="3"/>
    <s v="201806"/>
    <s v="Juin"/>
    <n v="2018"/>
    <s v="Prat"/>
    <s v="Philippe"/>
    <n v="64"/>
    <x v="0"/>
    <d v="1953-11-30T00:00:00"/>
    <d v="2018-05-24T00:00:00"/>
    <d v="2018-06-18T00:00:00"/>
    <n v="25"/>
    <s v="Onco"/>
    <s v="ORL"/>
    <s v="ORL"/>
    <n v="172"/>
    <n v="72"/>
    <n v="61"/>
    <n v="57"/>
    <n v="21"/>
    <s v="renseigné"/>
    <x v="0"/>
    <n v="4"/>
    <s v="entre 1 et 5"/>
    <n v="-4"/>
    <n v="-11"/>
    <n v="15"/>
    <s v="gain"/>
    <s v="gain"/>
    <n v="7"/>
    <n v="-7"/>
    <s v="renseigné"/>
    <s v="renseigné"/>
    <s v="renseigné"/>
    <n v="31"/>
    <x v="0"/>
    <s v="NC"/>
    <n v="19"/>
    <n v="1.27"/>
    <n v="0.73"/>
    <d v="2018-07-20T00:00:00"/>
    <d v="2018-07-10T00:00:00"/>
    <x v="2"/>
    <n v="2"/>
    <s v="NC"/>
    <s v="OUI"/>
    <s v="OUI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IV"/>
    <s v="IV"/>
    <s v="NON"/>
    <s v="NC"/>
    <s v="NC"/>
    <s v="NC"/>
    <m/>
    <m/>
    <m/>
    <m/>
    <m/>
    <m/>
    <m/>
    <m/>
    <s v="NC"/>
    <s v="Vu tuleur ORL, SNG non possible, Olimel non proposÃ©"/>
  </r>
  <r>
    <n v="55"/>
    <x v="2"/>
    <s v="201612"/>
    <s v="Décembre"/>
    <n v="2016"/>
    <s v="Pulicani"/>
    <s v="Danielle"/>
    <n v="71"/>
    <x v="0"/>
    <d v="1945-02-20T00:00:00"/>
    <d v="2016-11-29T00:00:00"/>
    <d v="2016-12-09T00:00:00"/>
    <n v="10"/>
    <s v="Hemato"/>
    <s v=""/>
    <s v="myelome"/>
    <n v="172"/>
    <n v="55"/>
    <n v="50"/>
    <s v="NC"/>
    <n v="17"/>
    <s v="renseigné"/>
    <x v="4"/>
    <n v="3"/>
    <s v="entre 1 et 5"/>
    <s v="NC"/>
    <n v="-5"/>
    <n v="9"/>
    <s v="NC"/>
    <s v="gain"/>
    <s v="NC"/>
    <s v="NC"/>
    <s v="non renseigné"/>
    <s v="renseigné"/>
    <s v="non renseigné"/>
    <s v="NC"/>
    <x v="1"/>
    <s v="NC"/>
    <n v="0"/>
    <s v="NON"/>
    <n v="0"/>
    <d v="2018-07-12T00:00:00"/>
    <s v="NC"/>
    <x v="0"/>
    <n v="3"/>
    <s v="m1"/>
    <s v="NC"/>
    <s v="NC"/>
    <s v="NC"/>
    <s v="NON"/>
    <s v="OUI"/>
    <s v="NON"/>
    <s v="NC"/>
    <s v="NC"/>
    <s v="OUI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s v="PO"/>
    <s v="NON"/>
    <s v="NC"/>
    <s v="NC"/>
    <s v="NC"/>
    <m/>
    <m/>
    <m/>
    <m/>
    <m/>
    <m/>
    <m/>
    <m/>
    <s v="NC"/>
    <s v="NC"/>
  </r>
  <r>
    <n v="112"/>
    <x v="3"/>
    <s v="201806"/>
    <s v="Juin"/>
    <n v="2018"/>
    <s v="Quartier"/>
    <s v="Jean"/>
    <n v="68"/>
    <x v="1"/>
    <d v="1950-08-29T00:00:00"/>
    <d v="2018-06-04T00:00:00"/>
    <d v="2018-06-08T00:00:00"/>
    <n v="4"/>
    <s v="Hemato"/>
    <s v=""/>
    <s v="lymphome"/>
    <n v="175"/>
    <n v="75"/>
    <n v="72"/>
    <s v="NC"/>
    <n v="24"/>
    <s v="renseigné"/>
    <x v="0"/>
    <n v="1"/>
    <s v="entre 1 et 5"/>
    <s v="NC"/>
    <n v="-3"/>
    <n v="4"/>
    <s v="NC"/>
    <s v="gain"/>
    <s v="NC"/>
    <s v="NC"/>
    <s v="non renseigné"/>
    <s v="renseigné"/>
    <s v="non renseigné"/>
    <s v="NC"/>
    <x v="3"/>
    <s v="NC"/>
    <s v="NC"/>
    <s v="NON"/>
    <s v="NC"/>
    <s v="NC"/>
    <s v="NC"/>
    <x v="0"/>
    <n v="0"/>
    <s v="m6"/>
    <s v="NC"/>
    <s v="NC"/>
    <s v="NON"/>
    <s v="NC"/>
    <s v="NON"/>
    <s v="NON"/>
    <s v="NC"/>
    <s v="NON"/>
    <s v="NON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s v="IV"/>
    <s v="OUI"/>
    <d v="2018-06-06T00:00:00"/>
    <s v="STAPH E"/>
    <s v="NC"/>
    <m/>
    <m/>
    <s v="OUI"/>
    <m/>
    <m/>
    <m/>
    <m/>
    <m/>
    <s v="inf pac a staph epi"/>
    <s v="ap changement de PAC, reprise olimel"/>
  </r>
  <r>
    <n v="73"/>
    <x v="2"/>
    <s v="201612"/>
    <s v="Décembre"/>
    <n v="2016"/>
    <s v="Ramorino"/>
    <s v="Jean"/>
    <n v="70"/>
    <x v="1"/>
    <d v="1946-11-08T00:00:00"/>
    <d v="2016-12-08T00:00:00"/>
    <d v="2016-12-15T00:00:00"/>
    <n v="7"/>
    <s v="Onco"/>
    <s v="ORL"/>
    <s v="ORL"/>
    <n v="173"/>
    <n v="68"/>
    <n v="64"/>
    <s v="NC"/>
    <n v="21"/>
    <s v="renseigné"/>
    <x v="0"/>
    <n v="1"/>
    <s v="entre 1 et 5"/>
    <s v="NC"/>
    <n v="-4"/>
    <n v="6"/>
    <s v="NC"/>
    <s v="gain"/>
    <s v="NC"/>
    <s v="NC"/>
    <s v="non renseigné"/>
    <s v="renseigné"/>
    <s v="non renseigné"/>
    <s v="NC"/>
    <x v="2"/>
    <s v="NC"/>
    <n v="87"/>
    <n v="0"/>
    <n v="0"/>
    <s v="NC"/>
    <d v="2016-12-14T00:00:00"/>
    <x v="0"/>
    <n v="0"/>
    <s v="m6"/>
    <s v="NC"/>
    <s v="NC"/>
    <s v="NC"/>
    <s v="NON"/>
    <s v="NON"/>
    <s v="NON"/>
    <s v="NC"/>
    <s v="OUI"/>
    <s v="NON"/>
    <s v="Parenteral"/>
    <s v="N7"/>
    <s v="NC"/>
    <s v="NC"/>
    <s v="NC"/>
    <s v="NC"/>
    <s v="NC"/>
    <s v="NC"/>
    <s v="NON"/>
    <s v="NC"/>
    <s v="NC"/>
    <d v="2016-06-18T00:00:00"/>
    <n v="0"/>
    <s v="NON"/>
    <s v="OUI"/>
    <s v="IV"/>
    <s v="OUI"/>
    <d v="2016-12-13T00:00:00"/>
    <s v="STAPH E"/>
    <s v="OLIMEL SANS VIT"/>
    <m/>
    <m/>
    <s v="OUI"/>
    <m/>
    <m/>
    <m/>
    <m/>
    <m/>
    <s v="inf PAc a staph epi_x000a_10  jrs apres sortie, voit Dr.Millin, pr pose GPE_x000a_Etait depuis 8mois ss NPE"/>
    <s v="sans vitamines"/>
  </r>
  <r>
    <n v="35"/>
    <x v="1"/>
    <s v="201706"/>
    <s v="Juin"/>
    <n v="2017"/>
    <s v="Randriaaaaaaaa"/>
    <s v="Germain"/>
    <n v="79"/>
    <x v="1"/>
    <d v="1937-04-10T00:00:00"/>
    <d v="2017-06-09T00:00:00"/>
    <d v="2017-06-12T00:00:00"/>
    <n v="3"/>
    <s v="Hemato"/>
    <s v=""/>
    <s v="SMD"/>
    <s v="NC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d v="2018-06-12T00:00:00"/>
    <s v="NC"/>
    <x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NON"/>
    <s v="SP"/>
    <s v="NON"/>
    <s v="NC"/>
    <s v="NC"/>
    <s v="NC"/>
    <m/>
    <m/>
    <m/>
    <m/>
    <m/>
    <m/>
    <m/>
    <m/>
    <s v="NC"/>
    <s v="NC"/>
  </r>
  <r>
    <n v="120"/>
    <x v="3"/>
    <s v="201806"/>
    <s v="Juin"/>
    <n v="2018"/>
    <s v="Renaud"/>
    <s v="Marie agnes"/>
    <n v="63"/>
    <x v="0"/>
    <d v="1954-08-11T00:00:00"/>
    <d v="2018-06-08T00:00:00"/>
    <d v="2018-06-14T00:00:00"/>
    <n v="6"/>
    <s v="Onco"/>
    <s v="Gynécologique"/>
    <s v="sein"/>
    <n v="159"/>
    <s v="NC"/>
    <n v="54"/>
    <s v="NC"/>
    <n v="21"/>
    <s v="renseigné"/>
    <x v="0"/>
    <n v="1"/>
    <s v="entre 1 et 5"/>
    <s v="NC"/>
    <s v="NC"/>
    <s v="NC"/>
    <s v="NC"/>
    <s v="NC"/>
    <s v="NC"/>
    <s v="NC"/>
    <s v="non renseigné"/>
    <s v="non renseigné"/>
    <s v="renseigné"/>
    <n v="23"/>
    <x v="2"/>
    <s v="NC"/>
    <n v="7"/>
    <s v="NC"/>
    <s v="NC"/>
    <d v="2018-09-14T00:00:00"/>
    <d v="2018-09-14T00:00:00"/>
    <x v="2"/>
    <n v="2"/>
    <s v="NC"/>
    <s v="NC"/>
    <s v="NC"/>
    <s v="DME44.1"/>
    <s v="NON"/>
    <s v="OUI"/>
    <s v="OUI"/>
    <s v="OUI"/>
    <s v="NC"/>
    <s v="OUI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'a pu etre revu pr rÃ© eval ingesta car RAD.. non revue en HDJ"/>
    <s v="NC"/>
  </r>
  <r>
    <n v="57"/>
    <x v="2"/>
    <s v="201612"/>
    <s v="Décembre"/>
    <n v="2016"/>
    <s v="Reyes durand"/>
    <s v="Noemi"/>
    <n v="75"/>
    <x v="0"/>
    <d v="1941-04-13T00:00:00"/>
    <d v="2016-11-27T00:00:00"/>
    <d v="2016-12-31T00:00:00"/>
    <n v="34"/>
    <s v="Onco"/>
    <s v="Digestif"/>
    <s v="colon"/>
    <n v="151"/>
    <n v="43"/>
    <n v="42"/>
    <n v="44"/>
    <n v="18"/>
    <s v="renseigné"/>
    <x v="4"/>
    <n v="4"/>
    <s v="entre 1 et 5"/>
    <n v="2"/>
    <n v="-1"/>
    <n v="2"/>
    <s v="perte"/>
    <s v="gain"/>
    <n v="-5"/>
    <n v="5"/>
    <s v="renseigné"/>
    <s v="renseigné"/>
    <s v="non renseigné"/>
    <s v="NC"/>
    <x v="2"/>
    <s v="NC"/>
    <n v="0"/>
    <s v="NON"/>
    <n v="0"/>
    <s v="NC"/>
    <d v="2016-12-17T00:00:00"/>
    <x v="0"/>
    <n v="0"/>
    <s v="m1"/>
    <s v="NC"/>
    <s v="NC"/>
    <s v="NC"/>
    <s v="OUI"/>
    <s v="NON"/>
    <s v="NON"/>
    <s v="NC"/>
    <s v="NC"/>
    <s v="NON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s v="IV"/>
    <s v="OUI"/>
    <d v="2016-12-06T00:00:00"/>
    <s v="staph epi"/>
    <s v="PARENTERALE"/>
    <m/>
    <m/>
    <s v="OUI"/>
    <m/>
    <m/>
    <m/>
    <m/>
    <m/>
    <s v="inf pas a staph epi. mise en place vanco puis reprise olimel"/>
    <s v="pas de vit, arret  5jrs avant sa mort.olimel 3jrs, puis relai perikabiven 11jrs, puis de nouveau olimel 6jrs, arret "/>
  </r>
  <r>
    <n v="149"/>
    <x v="0"/>
    <s v="201712"/>
    <s v="Décembre"/>
    <n v="2017"/>
    <s v="Riviere"/>
    <s v="lucette"/>
    <n v="74"/>
    <x v="0"/>
    <d v="1943-01-24T00:00:00"/>
    <d v="2017-12-07T00:00:00"/>
    <d v="2017-12-09T00:00:00"/>
    <n v="2"/>
    <s v="Onco"/>
    <s v="Gynécologique"/>
    <s v="sein"/>
    <n v="160"/>
    <n v="84"/>
    <n v="76"/>
    <s v="NC"/>
    <n v="30"/>
    <s v="renseigné"/>
    <x v="1"/>
    <n v="1"/>
    <s v="entre 1 et 5"/>
    <s v="NC"/>
    <n v="-8"/>
    <n v="10"/>
    <s v="NC"/>
    <s v="gain"/>
    <s v="NC"/>
    <s v="NC"/>
    <s v="non renseigné"/>
    <s v="renseigné"/>
    <s v="non renseigné"/>
    <s v="NC"/>
    <x v="3"/>
    <s v="NC"/>
    <s v="NC"/>
    <s v="NC"/>
    <s v="NC"/>
    <d v="2018-10-04T00:00:00"/>
    <d v="2018-10-04T00:00:00"/>
    <x v="0"/>
    <n v="0"/>
    <s v="m3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SP"/>
  </r>
  <r>
    <n v="139"/>
    <x v="0"/>
    <s v="201712"/>
    <s v="Décembre"/>
    <n v="2017"/>
    <s v="Rocard"/>
    <s v="Maryse"/>
    <n v="72"/>
    <x v="0"/>
    <d v="1945-08-05T00:00:00"/>
    <d v="2017-11-15T00:00:00"/>
    <d v="2017-12-13T00:00:00"/>
    <n v="28"/>
    <s v="Onco"/>
    <s v="Gynécologique"/>
    <s v="sein"/>
    <n v="167"/>
    <n v="63"/>
    <n v="58"/>
    <n v="55"/>
    <n v="21"/>
    <s v="renseigné"/>
    <x v="0"/>
    <n v="3"/>
    <s v="entre 1 et 5"/>
    <n v="-3"/>
    <n v="-5"/>
    <n v="8"/>
    <s v="gain"/>
    <s v="gain"/>
    <n v="5"/>
    <n v="-5"/>
    <s v="renseigné"/>
    <s v="renseigné"/>
    <s v="renseigné"/>
    <n v="32"/>
    <x v="2"/>
    <s v="NC"/>
    <n v="81"/>
    <s v="NC"/>
    <s v="NC"/>
    <d v="2018-02-19T00:00:00"/>
    <s v="NC"/>
    <x v="1"/>
    <n v="0"/>
    <s v="m3"/>
    <s v="NON"/>
    <s v="NC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NON proposÃ©e"/>
  </r>
  <r>
    <n v="150"/>
    <x v="2"/>
    <s v="201612"/>
    <s v="Décembre"/>
    <n v="2016"/>
    <s v="roger"/>
    <s v="andré"/>
    <n v="77"/>
    <x v="1"/>
    <d v="1939-03-20T00:00:00"/>
    <d v="2016-11-29T00:00:00"/>
    <d v="2016-12-12T00:00:00"/>
    <n v="13"/>
    <s v="Onco"/>
    <s v="Digestif"/>
    <s v="pancreas"/>
    <n v="157"/>
    <n v="47"/>
    <n v="49"/>
    <n v="50"/>
    <n v="20"/>
    <s v="renseigné"/>
    <x v="0"/>
    <n v="3"/>
    <s v="entre 1 et 5"/>
    <n v="1"/>
    <n v="2"/>
    <n v="-4"/>
    <s v="perte"/>
    <s v="perte"/>
    <n v="-2"/>
    <n v="2"/>
    <s v="renseigné"/>
    <s v="renseigné"/>
    <s v="non renseigné"/>
    <s v="NC"/>
    <x v="3"/>
    <s v="NC"/>
    <s v="NC"/>
    <s v="NC"/>
    <s v="NC"/>
    <s v="NC"/>
    <s v="NC"/>
    <x v="0"/>
    <n v="0"/>
    <s v="NC"/>
    <s v="NON"/>
    <s v="NC"/>
    <s v="NC"/>
    <s v="OUI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  <d v="2016-12-16T00:00:00"/>
    <s v="staph epi"/>
    <s v="PAS DE NUTRITION"/>
    <m/>
    <m/>
    <s v="OUI"/>
    <m/>
    <m/>
    <m/>
    <m/>
    <m/>
    <s v="NC"/>
    <s v="NC"/>
  </r>
  <r>
    <n v="140"/>
    <x v="0"/>
    <s v="201712"/>
    <s v="Décembre"/>
    <n v="2017"/>
    <s v="Roman"/>
    <s v="danielle"/>
    <n v="67"/>
    <x v="0"/>
    <d v="1950-01-15T00:00:00"/>
    <d v="2017-11-22T00:00:00"/>
    <d v="2017-12-11T00:00:00"/>
    <n v="19"/>
    <s v="Onco"/>
    <s v="ORL"/>
    <s v="ORL"/>
    <n v="153"/>
    <n v="56"/>
    <n v="53"/>
    <n v="55"/>
    <n v="23"/>
    <s v="non renseigné"/>
    <x v="3"/>
    <n v="2"/>
    <s v="entre 1 et 5"/>
    <n v="2"/>
    <n v="-3"/>
    <n v="5"/>
    <s v="perte"/>
    <s v="gain"/>
    <n v="-4"/>
    <n v="4"/>
    <s v="renseigné"/>
    <s v="renseigné"/>
    <s v="renseigné"/>
    <n v="24"/>
    <x v="2"/>
    <s v="NC"/>
    <n v="105"/>
    <s v="NC"/>
    <s v="NC"/>
    <s v="NC"/>
    <s v="NC"/>
    <x v="3"/>
    <n v="0"/>
    <s v="m1"/>
    <s v="NON"/>
    <s v="NC"/>
    <s v="NC"/>
    <s v="NC"/>
    <s v="NON"/>
    <s v="OUI"/>
    <s v="OUI"/>
    <s v="OUI"/>
    <s v="NON"/>
    <s v="Parenteral"/>
    <s v="N7"/>
    <s v="OUI"/>
    <s v="NC"/>
    <s v="NC"/>
    <s v="NON"/>
    <s v="NON"/>
    <s v="NC"/>
    <s v="NON"/>
    <s v="NC"/>
    <s v="on"/>
    <s v="NC"/>
    <s v="NC"/>
    <s v="NON"/>
    <s v="OUI"/>
    <s v="IV"/>
    <s v="OUI"/>
    <d v="2017-11-22T00:00:00"/>
    <s v="staph epi"/>
    <s v="NP CAR PRB GPE/ RADIO CHIMIO"/>
    <m/>
    <m/>
    <s v="OUI"/>
    <m/>
    <m/>
    <m/>
    <m/>
    <m/>
    <s v="NC"/>
    <s v="A eu un prob avec sa GPe, dc obligÃ©e d e passer en parenterale le teps de fiare le pt sur sa GPE_x000a_periK durant TTT ,PAC"/>
  </r>
  <r>
    <n v="141"/>
    <x v="0"/>
    <s v="201712"/>
    <s v="Décembre"/>
    <n v="2017"/>
    <s v="Rouge "/>
    <s v="christiane"/>
    <n v="61"/>
    <x v="0"/>
    <d v="1956-05-10T00:00:00"/>
    <d v="2017-11-30T00:00:00"/>
    <d v="2017-12-08T00:00:00"/>
    <n v="8"/>
    <s v="Onco"/>
    <s v="Gynécologique"/>
    <s v="ovaire"/>
    <n v="158"/>
    <n v="88"/>
    <n v="83"/>
    <n v="69"/>
    <n v="33"/>
    <s v="renseigné"/>
    <x v="1"/>
    <n v="3"/>
    <s v="entre 1 et 5"/>
    <n v="-14"/>
    <n v="-5"/>
    <n v="6"/>
    <s v="gain"/>
    <s v="gain"/>
    <n v="17"/>
    <n v="-17"/>
    <s v="renseigné"/>
    <s v="renseigné"/>
    <s v="renseigné"/>
    <n v="27"/>
    <x v="2"/>
    <s v="NC"/>
    <s v="NC"/>
    <s v="OUI"/>
    <n v="0.56000000000000005"/>
    <d v="2018-09-27T00:00:00"/>
    <s v="NC"/>
    <x v="1"/>
    <n v="2"/>
    <s v="m1"/>
    <s v="OUI"/>
    <s v="OUI"/>
    <s v="DME44.1"/>
    <s v="NON"/>
    <s v="OUI"/>
    <s v="OUI"/>
    <s v="OUI"/>
    <s v="NON"/>
    <s v="OUI"/>
    <s v="SNA"/>
    <s v="NC"/>
    <s v="NC"/>
    <s v="NC"/>
    <s v="OUI"/>
    <s v="OUI"/>
    <s v="OUI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Perte majeure de pds durant hospit_x000a_obese denutrie"/>
    <s v="NC"/>
  </r>
  <r>
    <n v="151"/>
    <x v="1"/>
    <s v="201706"/>
    <s v="Juin"/>
    <n v="2017"/>
    <s v="sanchez"/>
    <s v="marie"/>
    <n v="74"/>
    <x v="0"/>
    <d v="1943-05-21T00:00:00"/>
    <d v="2017-05-04T00:00:00"/>
    <d v="2017-06-28T00:00:00"/>
    <n v="55"/>
    <s v="Onco"/>
    <s v="Gynécologique"/>
    <s v="sein"/>
    <n v="160"/>
    <s v="NC"/>
    <n v="49"/>
    <n v="47"/>
    <n v="19"/>
    <s v="renseigné"/>
    <x v="0"/>
    <n v="8"/>
    <s v="entre 5 et 10"/>
    <n v="-2"/>
    <s v="NC"/>
    <s v="NC"/>
    <s v="gain"/>
    <s v="NC"/>
    <n v="4"/>
    <n v="-4"/>
    <s v="renseigné"/>
    <s v="non renseigné"/>
    <s v="renseigné"/>
    <n v="26"/>
    <x v="1"/>
    <s v="NC"/>
    <s v="NC"/>
    <s v="NC"/>
    <s v="NC"/>
    <d v="2018-10-10T00:00:00"/>
    <d v="2017-06-14T00:00:00"/>
    <x v="1"/>
    <n v="2"/>
    <s v="NC"/>
    <s v="NON"/>
    <s v="NC"/>
    <s v="DSE43"/>
    <s v="NON"/>
    <s v="OUI"/>
    <s v="OUI"/>
    <s v="NC"/>
    <s v="NON"/>
    <s v="OUI"/>
    <s v="Parenteral"/>
    <s v="N7"/>
    <s v="NC"/>
    <s v="NON"/>
    <s v="NON"/>
    <s v="NC"/>
    <s v="NC"/>
    <s v="NC"/>
    <s v="NON"/>
    <s v="NC"/>
    <s v="on"/>
    <s v="NC"/>
    <s v="NC"/>
    <s v="NON"/>
    <s v="OUI"/>
    <s v="IV"/>
    <s v="OUI"/>
    <d v="2017-06-09T00:00:00"/>
    <s v="STAPH E"/>
    <s v="OLIMEL"/>
    <m/>
    <m/>
    <s v="OUI"/>
    <m/>
    <m/>
    <m/>
    <m/>
    <m/>
    <s v="Gros probleme de prise de pds durant hospit, avec poids montÃ© a 64Kg,  car olimel+ hydrat diurne"/>
    <s v="olipmel pdt 37 jrs , puis relai perikabiven/ inf PAC_x000a_1 cslt diet preconisant arret NPE"/>
  </r>
  <r>
    <n v="19"/>
    <x v="1"/>
    <s v="201706"/>
    <s v="Juin"/>
    <n v="2017"/>
    <s v="Sanna"/>
    <s v="Philippe"/>
    <n v="61"/>
    <x v="1"/>
    <d v="1954-09-19T00:00:00"/>
    <d v="2017-05-31T00:00:00"/>
    <d v="2017-06-22T00:00:00"/>
    <n v="22"/>
    <s v="Onco"/>
    <s v="ORL"/>
    <s v="ORL"/>
    <n v="180"/>
    <n v="70"/>
    <n v="70"/>
    <n v="72"/>
    <n v="22"/>
    <s v="renseigné"/>
    <x v="0"/>
    <n v="5"/>
    <s v="entre 5 et 10"/>
    <n v="2"/>
    <n v="0"/>
    <n v="0"/>
    <s v="perte"/>
    <s v="perte"/>
    <n v="-3"/>
    <n v="3"/>
    <s v="renseigné"/>
    <s v="renseigné"/>
    <s v="non renseigné"/>
    <s v="NC"/>
    <x v="3"/>
    <s v="NC"/>
    <n v="21"/>
    <n v="0"/>
    <s v="0.75"/>
    <d v="2017-08-13T00:00:00"/>
    <d v="2017-07-10T00:00:00"/>
    <x v="0"/>
    <n v="0"/>
    <s v="NC"/>
    <s v="NC"/>
    <s v="NC"/>
    <s v="NC"/>
    <s v="NON"/>
    <s v="NON"/>
    <s v="NON"/>
    <s v="NC"/>
    <s v="NC"/>
    <s v="NON"/>
    <s v="enterale"/>
    <s v="GPE"/>
    <s v="NC"/>
    <s v="NON"/>
    <s v="NC"/>
    <s v="NC"/>
    <s v="NC"/>
    <s v="NC"/>
    <s v="NON"/>
    <s v="NC"/>
    <s v="NC"/>
    <s v="NC"/>
    <s v="NC"/>
    <s v="NON"/>
    <s v="OUI"/>
    <s v="IV"/>
    <s v="OUI"/>
    <d v="2017-06-10T00:00:00"/>
    <s v="STAPH E"/>
    <s v="PAS DE NUTRITION"/>
    <m/>
    <m/>
    <s v="OUI"/>
    <m/>
    <m/>
    <m/>
    <m/>
    <m/>
    <s v="GPE posÃ©e en avril 2017, ap cslt med nutritionniste_x000a_jaais vu diet durant hospit_x000a_durant hospit: inf PAC_x000a_74kg en mars 2017"/>
    <s v="pas adapt car pt avit il ce protocole a domicile avec prestataire"/>
  </r>
  <r>
    <n v="58"/>
    <x v="2"/>
    <s v="201612"/>
    <s v="Décembre"/>
    <n v="2016"/>
    <s v="Santiago"/>
    <s v="Louise"/>
    <n v="77"/>
    <x v="0"/>
    <d v="1932-02-12T00:00:00"/>
    <d v="2016-11-25T00:00:00"/>
    <d v="2016-12-08T00:00:00"/>
    <n v="13"/>
    <s v="Hemato"/>
    <s v=""/>
    <s v="lymphome"/>
    <n v="160"/>
    <n v="59"/>
    <n v="52"/>
    <s v="NC"/>
    <n v="20"/>
    <s v="renseigné"/>
    <x v="0"/>
    <n v="1"/>
    <s v="entre 1 et 5"/>
    <s v="NC"/>
    <n v="-7"/>
    <n v="12"/>
    <s v="NC"/>
    <s v="gain"/>
    <s v="NC"/>
    <s v="NC"/>
    <s v="non renseigné"/>
    <s v="renseigné"/>
    <s v="renseigné"/>
    <n v="26"/>
    <x v="1"/>
    <s v="NC"/>
    <n v="284"/>
    <s v="NON"/>
    <n v="0"/>
    <d v="2018-09-12T00:00:00"/>
    <s v="NC"/>
    <x v="0"/>
    <n v="0"/>
    <s v="m3"/>
    <s v="NC"/>
    <s v="NC"/>
    <s v="NC"/>
    <s v="NON"/>
    <s v="NON"/>
    <s v="NON"/>
    <s v="NC"/>
    <s v="NC"/>
    <s v="NON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s v="IV"/>
    <s v="OUI"/>
    <d v="2016-12-01T00:00:00"/>
    <s v="STAPH AUREUS"/>
    <s v="OLIMEL AV VIT"/>
    <m/>
    <m/>
    <m/>
    <m/>
    <s v="OUI"/>
    <m/>
    <m/>
    <m/>
    <s v="NC"/>
    <s v="inf pac, a stpah , relai periK, , ablation PAC_x000a_PeriK, stop 48h avant depart"/>
  </r>
  <r>
    <n v="60"/>
    <x v="2"/>
    <s v="201612"/>
    <s v="Décembre"/>
    <n v="2016"/>
    <s v="Savenkoff"/>
    <s v="Concetta"/>
    <n v="85"/>
    <x v="0"/>
    <d v="1931-11-06T00:00:00"/>
    <d v="2016-12-01T00:00:00"/>
    <d v="2016-12-12T00:00:00"/>
    <n v="11"/>
    <s v="Onco"/>
    <s v="Gynécologique"/>
    <s v="ovaire"/>
    <s v="NC"/>
    <s v="NC"/>
    <n v="56"/>
    <n v="55"/>
    <s v="NC"/>
    <s v="renseigné"/>
    <x v="1"/>
    <n v="2"/>
    <s v="entre 1 et 5"/>
    <n v="-1"/>
    <s v="NC"/>
    <s v="NC"/>
    <s v="gain"/>
    <s v="NC"/>
    <n v="2"/>
    <n v="-2"/>
    <s v="renseigné"/>
    <s v="non renseigné"/>
    <s v="renseigné"/>
    <n v="26"/>
    <x v="1"/>
    <s v="NC"/>
    <n v="0"/>
    <s v="NON"/>
    <n v="0"/>
    <d v="2017-03-02T00:00:00"/>
    <d v="2016-05-12T00:00:00"/>
    <x v="0"/>
    <n v="2"/>
    <s v="NC"/>
    <s v="NC"/>
    <s v="NC"/>
    <s v="NC"/>
    <s v="OUI"/>
    <s v="NON"/>
    <s v="NON"/>
    <s v="NC"/>
    <s v="NC"/>
    <s v="OUI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NC"/>
    <s v="NC"/>
  </r>
  <r>
    <n v="33"/>
    <x v="1"/>
    <s v="201706"/>
    <s v="Juin"/>
    <n v="2017"/>
    <s v="Scarangella"/>
    <s v="Marie"/>
    <n v="47"/>
    <x v="0"/>
    <d v="1968-06-21T00:00:00"/>
    <d v="2018-06-08T00:00:00"/>
    <d v="2018-06-12T00:00:00"/>
    <n v="4"/>
    <s v="Onco"/>
    <s v="Cutané"/>
    <s v="melanome"/>
    <n v="165"/>
    <s v="NC"/>
    <n v="65"/>
    <s v="NC"/>
    <n v="24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x v="0"/>
    <s v="NC"/>
    <n v="0"/>
    <n v="0"/>
    <n v="0"/>
    <d v="2017-08-07T00:00:00"/>
    <d v="2017-08-07T00:00:00"/>
    <x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MELANOME"/>
    <m/>
    <m/>
    <m/>
    <m/>
    <m/>
    <m/>
    <m/>
    <m/>
    <s v="entrÃ©e pr bilan de cephalÃ©es post innumotherapie"/>
    <s v="NC"/>
  </r>
  <r>
    <n v="61"/>
    <x v="2"/>
    <s v="201612"/>
    <s v="Décembre"/>
    <n v="2016"/>
    <s v="Schiano "/>
    <s v="Michel"/>
    <n v="83"/>
    <x v="1"/>
    <d v="1933-09-23T00:00:00"/>
    <d v="2016-12-02T00:00:00"/>
    <d v="2016-12-09T00:00:00"/>
    <n v="7"/>
    <s v="Onco"/>
    <s v="ORL"/>
    <s v="ORL"/>
    <n v="169"/>
    <s v="NC"/>
    <n v="63"/>
    <s v="NC"/>
    <n v="22"/>
    <s v="non renseigné"/>
    <x v="3"/>
    <n v="1"/>
    <s v="entre 1 et 5"/>
    <s v="NC"/>
    <s v="NC"/>
    <s v="NC"/>
    <s v="NC"/>
    <s v="NC"/>
    <s v="NC"/>
    <s v="NC"/>
    <s v="non renseigné"/>
    <s v="non renseigné"/>
    <s v="renseigné"/>
    <n v="24"/>
    <x v="1"/>
    <s v="NC"/>
    <n v="0"/>
    <s v="NON"/>
    <n v="0"/>
    <d v="2017-01-31T00:00:00"/>
    <d v="2016-12-14T00:00:00"/>
    <x v="0"/>
    <n v="0"/>
    <s v="NC"/>
    <s v="NC"/>
    <s v="NC"/>
    <s v="NC"/>
    <s v="OUI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  <s v="NC"/>
    <s v="NC"/>
    <s v="NC"/>
    <m/>
    <m/>
    <m/>
    <m/>
    <m/>
    <m/>
    <m/>
    <m/>
    <s v="etait sous parenterale a la maison, stop lors hospit"/>
    <s v="NC"/>
  </r>
  <r>
    <n v="62"/>
    <x v="2"/>
    <s v="201612"/>
    <s v="Décembre"/>
    <n v="2016"/>
    <s v="Seigneur"/>
    <s v="Monique"/>
    <n v="83"/>
    <x v="0"/>
    <d v="1933-02-09T00:00:00"/>
    <d v="2016-11-04T00:00:00"/>
    <d v="2016-12-14T00:00:00"/>
    <n v="40"/>
    <s v="Onco"/>
    <s v="Digestif"/>
    <s v="pancreas"/>
    <n v="165"/>
    <s v="NC"/>
    <n v="62"/>
    <n v="66"/>
    <n v="23"/>
    <s v="renseigné"/>
    <x v="0"/>
    <n v="2"/>
    <s v="entre 1 et 5"/>
    <n v="4"/>
    <s v="NC"/>
    <s v="NC"/>
    <s v="perte"/>
    <s v="NC"/>
    <n v="-6"/>
    <n v="6"/>
    <s v="renseigné"/>
    <s v="non renseigné"/>
    <s v="non renseigné"/>
    <s v="NC"/>
    <x v="0"/>
    <s v="NC"/>
    <n v="108"/>
    <s v="NON"/>
    <n v="0"/>
    <d v="2016-12-14T00:00:00"/>
    <d v="2016-12-01T00:00:00"/>
    <x v="0"/>
    <n v="0"/>
    <s v="NC"/>
    <s v="NC"/>
    <s v="NC"/>
    <s v="NC"/>
    <s v="OUI"/>
    <s v="OUI"/>
    <s v="OUI"/>
    <s v="NC"/>
    <s v="NC"/>
    <s v="NON"/>
    <s v="Parenteral"/>
    <s v="N7"/>
    <s v="NC"/>
    <s v="NC"/>
    <s v="NON"/>
    <s v="NON"/>
    <s v="NON"/>
    <s v="NON"/>
    <s v="NON"/>
    <s v="NC"/>
    <s v="NC"/>
    <s v="NC"/>
    <n v="0"/>
    <s v="NON"/>
    <s v="OUI"/>
    <s v="IV"/>
    <s v="OUI"/>
    <d v="2016-11-17T00:00:00"/>
    <s v="PYO"/>
    <s v="OLIMEL SANS VIT"/>
    <s v="OUI"/>
    <m/>
    <m/>
    <m/>
    <m/>
    <m/>
    <m/>
    <m/>
    <s v="NC"/>
    <s v="N7 sans vit , ni adaptation des doses pdt 3 jrs, en plus hyperhydratation"/>
  </r>
  <r>
    <n v="20"/>
    <x v="1"/>
    <s v="201706"/>
    <s v="Juin"/>
    <n v="2017"/>
    <s v="Seitier"/>
    <s v="Monique"/>
    <n v="81"/>
    <x v="0"/>
    <d v="1935-02-07T00:00:00"/>
    <d v="2017-05-29T00:00:00"/>
    <d v="2017-06-07T00:00:00"/>
    <n v="9"/>
    <s v="Onco"/>
    <s v="Gynécologique"/>
    <s v="sein"/>
    <n v="170"/>
    <s v="NC"/>
    <s v="NC"/>
    <s v="NC"/>
    <s v="NC"/>
    <s v="renseigné"/>
    <x v="1"/>
    <n v="0"/>
    <n v="0"/>
    <s v="NC"/>
    <s v="NC"/>
    <s v="NC"/>
    <s v="NC"/>
    <s v="NC"/>
    <s v="NC"/>
    <s v="NC"/>
    <s v="non renseigné"/>
    <s v="non renseigné"/>
    <s v="renseigné"/>
    <n v="25"/>
    <x v="1"/>
    <s v="NC"/>
    <n v="0"/>
    <n v="0"/>
    <n v="0"/>
    <d v="2017-08-03T00:00:00"/>
    <d v="2017-05-15T00:00:00"/>
    <x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  <s v="NC"/>
    <s v="NC"/>
    <s v="NC"/>
    <m/>
    <m/>
    <m/>
    <m/>
    <m/>
    <m/>
    <m/>
    <m/>
    <s v="jamais de pds de tte sa PEC ni diet_x000a_albu faites le dernier jour de son hospit avant tf en USP"/>
    <s v="NC"/>
  </r>
  <r>
    <n v="63"/>
    <x v="2"/>
    <s v="201612"/>
    <s v="Décembre"/>
    <n v="2016"/>
    <s v="Sieli"/>
    <s v="Patrick"/>
    <n v="63"/>
    <x v="1"/>
    <d v="1952-11-10T00:00:00"/>
    <d v="2016-12-03T00:00:00"/>
    <d v="2016-12-12T00:00:00"/>
    <n v="9"/>
    <s v="Onco"/>
    <s v="ORL"/>
    <s v="ORL"/>
    <n v="170"/>
    <n v="63"/>
    <n v="63"/>
    <s v="NC"/>
    <n v="22"/>
    <s v="renseigné"/>
    <x v="0"/>
    <n v="1"/>
    <s v="entre 1 et 5"/>
    <s v="NC"/>
    <n v="0"/>
    <n v="0"/>
    <s v="NC"/>
    <s v="perte"/>
    <s v="NC"/>
    <s v="NC"/>
    <s v="non renseigné"/>
    <s v="renseigné"/>
    <s v="non renseigné"/>
    <s v="NC"/>
    <x v="3"/>
    <s v="NC"/>
    <n v="260"/>
    <s v="NON"/>
    <n v="0"/>
    <d v="2017-11-08T00:00:00"/>
    <d v="2017-11-02T00:00:00"/>
    <x v="0"/>
    <n v="0"/>
    <s v="NC"/>
    <s v="NC"/>
    <s v="NC"/>
    <s v="NC"/>
    <s v="OUI"/>
    <s v="NON"/>
    <s v="NON"/>
    <s v="NON"/>
    <s v="NC"/>
    <s v="NON"/>
    <s v="enterale"/>
    <s v="GPE"/>
    <s v="NC"/>
    <s v="NC"/>
    <s v="NON"/>
    <s v="NON"/>
    <s v="NON"/>
    <s v="NON"/>
    <s v="NON"/>
    <s v="NC"/>
    <s v="NC"/>
    <d v="2016-11-01T00:00:00"/>
    <n v="0"/>
    <s v="NON"/>
    <s v="OUI"/>
    <s v="IV"/>
    <s v="OUI"/>
    <d v="2016-11-30T00:00:00"/>
    <s v="PYO"/>
    <s v="GPE"/>
    <s v="OUI"/>
    <m/>
    <m/>
    <m/>
    <m/>
    <m/>
    <m/>
    <m/>
    <s v="NC"/>
    <s v="evenement inf pac a pyo_x000a_2 poches"/>
  </r>
  <r>
    <n v="21"/>
    <x v="1"/>
    <s v="201706"/>
    <s v="Juin"/>
    <n v="2017"/>
    <s v="Simoes"/>
    <s v="Richard"/>
    <n v="56"/>
    <x v="1"/>
    <d v="1959-12-06T00:00:00"/>
    <d v="2017-06-02T00:00:00"/>
    <d v="2017-06-11T00:00:00"/>
    <n v="9"/>
    <s v="Onco"/>
    <s v="ORL"/>
    <s v="ORL"/>
    <n v="182"/>
    <n v="69"/>
    <n v="61"/>
    <n v="66"/>
    <n v="18"/>
    <s v="non renseigné"/>
    <x v="3"/>
    <n v="2"/>
    <s v="entre 1 et 5"/>
    <n v="5"/>
    <n v="-8"/>
    <n v="12"/>
    <s v="perte"/>
    <s v="gain"/>
    <n v="-8"/>
    <n v="8"/>
    <s v="renseigné"/>
    <s v="renseigné"/>
    <s v="non renseigné"/>
    <s v="NC"/>
    <x v="2"/>
    <s v="NC"/>
    <n v="0"/>
    <n v="0"/>
    <n v="0"/>
    <d v="2017-06-11T00:00:00"/>
    <d v="2017-05-08T00:00:00"/>
    <x v="0"/>
    <n v="2"/>
    <s v="NC"/>
    <s v="NC"/>
    <s v="NC"/>
    <s v="NC"/>
    <s v="OUI"/>
    <s v="NON"/>
    <s v="NON"/>
    <s v="NC"/>
    <s v="OUI"/>
    <s v="OUI"/>
    <s v="Parenteral"/>
    <s v="N7"/>
    <s v="NC"/>
    <s v="NON"/>
    <s v="NC"/>
    <s v="NC"/>
    <s v="NC"/>
    <s v="NC"/>
    <s v="OUI"/>
    <s v="NC"/>
    <s v="on"/>
    <s v="NC"/>
    <s v="NC"/>
    <s v="NON"/>
    <s v="OUI"/>
    <s v="IV"/>
    <s v="NON"/>
    <s v="NC"/>
    <s v="NC"/>
    <s v="NC"/>
    <m/>
    <m/>
    <m/>
    <m/>
    <m/>
    <m/>
    <m/>
    <m/>
    <s v="a benef a l'entrÃ©e de la maladie d'une gastroscopie ss AG, pt aurait il fallut poser GPE_x000a_69 en fev 2017_x000a_jamais albu "/>
    <s v="olimel pdt 2jrs sans vit puis rajout vitamines_x000a_Total ( jrs olimel"/>
  </r>
  <r>
    <n v="22"/>
    <x v="1"/>
    <s v="201706"/>
    <s v="Juin"/>
    <n v="2017"/>
    <s v="Squillaci"/>
    <s v="Jeanine"/>
    <n v="65"/>
    <x v="0"/>
    <d v="1950-07-11T00:00:00"/>
    <d v="2017-06-01T00:00:00"/>
    <d v="2017-06-12T00:00:00"/>
    <n v="11"/>
    <s v="Onco"/>
    <s v="Digestif"/>
    <s v="colon"/>
    <n v="160"/>
    <n v="82"/>
    <n v="80"/>
    <n v="85"/>
    <n v="31"/>
    <s v="non renseigné"/>
    <x v="3"/>
    <n v="3"/>
    <s v="entre 1 et 5"/>
    <n v="5"/>
    <n v="-2"/>
    <n v="2"/>
    <s v="perte"/>
    <s v="gain"/>
    <n v="-6"/>
    <n v="6"/>
    <s v="renseigné"/>
    <s v="renseigné"/>
    <s v="non renseigné"/>
    <s v="NC"/>
    <x v="2"/>
    <s v="NC"/>
    <n v="0"/>
    <n v="0"/>
    <n v="0"/>
    <d v="2018-08-10T00:00:00"/>
    <d v="2018-08-10T00:00:00"/>
    <x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Verra la diet en SSR : DM_x000a_82kg en avril 2017_x000a_pds: 72/80/85/70"/>
    <s v="NC"/>
  </r>
  <r>
    <n v="142"/>
    <x v="0"/>
    <s v="201712"/>
    <s v="Décembre"/>
    <n v="2017"/>
    <s v="Tamburi"/>
    <s v="Annie"/>
    <n v="60"/>
    <x v="0"/>
    <d v="1957-03-08T00:00:00"/>
    <d v="2017-11-02T00:00:00"/>
    <d v="2017-12-05T00:00:00"/>
    <n v="33"/>
    <s v="Onco"/>
    <s v="ORL"/>
    <s v="ORL"/>
    <n v="154"/>
    <n v="50"/>
    <n v="38"/>
    <n v="38"/>
    <n v="16"/>
    <s v="renseigné"/>
    <x v="4"/>
    <n v="4"/>
    <s v="entre 1 et 5"/>
    <n v="0"/>
    <n v="-12"/>
    <n v="24"/>
    <s v="perte"/>
    <s v="gain"/>
    <n v="0"/>
    <n v="0"/>
    <s v="renseigné"/>
    <s v="renseigné"/>
    <s v="renseigné"/>
    <n v="23"/>
    <x v="1"/>
    <s v="NC"/>
    <s v="NC"/>
    <s v="OUI"/>
    <n v="0.74"/>
    <d v="2017-12-11T00:00:00"/>
    <d v="2017-11-28T00:00:00"/>
    <x v="3"/>
    <n v="2"/>
    <s v="m7"/>
    <s v="OUI"/>
    <s v="OUI"/>
    <s v="DSE43"/>
    <s v="OUI"/>
    <s v="OUI"/>
    <s v="OUI"/>
    <s v="OUI"/>
    <s v="OUI"/>
    <s v="OUI"/>
    <s v="enterale"/>
    <s v="NC"/>
    <s v="NC"/>
    <s v="OUI"/>
    <s v="NC"/>
    <s v="OUI"/>
    <s v="OUI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recidive cancer 2 mois apres ablation GPE_x000a_A vu aussi Dr.Millin"/>
  </r>
  <r>
    <n v="74"/>
    <x v="2"/>
    <s v="201612"/>
    <s v="Décembre"/>
    <n v="2016"/>
    <s v="Toninelli"/>
    <s v="Vincente"/>
    <n v="86"/>
    <x v="1"/>
    <d v="1930-08-28T00:00:00"/>
    <d v="2016-12-08T00:00:00"/>
    <d v="2016-12-15T00:00:00"/>
    <n v="7"/>
    <s v="Onco"/>
    <s v="Prostate"/>
    <s v="prostate"/>
    <n v="167"/>
    <s v="NC"/>
    <n v="50"/>
    <n v="48"/>
    <n v="18"/>
    <s v="non renseigné"/>
    <x v="3"/>
    <n v="2"/>
    <s v="entre 1 et 5"/>
    <n v="-2"/>
    <s v="NC"/>
    <s v="NC"/>
    <s v="gain"/>
    <s v="NC"/>
    <n v="4"/>
    <n v="-4"/>
    <s v="renseigné"/>
    <s v="non renseigné"/>
    <s v="non renseigné"/>
    <s v="NC"/>
    <x v="1"/>
    <s v="NC"/>
    <n v="65"/>
    <n v="0"/>
    <n v="0"/>
    <d v="2017-05-09T00:00:00"/>
    <d v="2016-11-21T00:00:00"/>
    <x v="2"/>
    <n v="0"/>
    <s v="NC"/>
    <s v="NC"/>
    <s v="NC"/>
    <s v="NC"/>
    <s v="NON"/>
    <s v="NON"/>
    <s v="OUI"/>
    <s v="NC"/>
    <s v="NC"/>
    <s v="NON"/>
    <s v="Parenteral"/>
    <s v="N7"/>
    <s v="NC"/>
    <s v="NC"/>
    <s v="NC"/>
    <s v="NC"/>
    <s v="NC"/>
    <s v="NC"/>
    <s v="NC"/>
    <s v="NC"/>
    <s v="NC"/>
    <s v="NC"/>
    <n v="0"/>
    <s v="NON"/>
    <s v="OUI"/>
    <s v="IV"/>
    <s v="NON"/>
    <s v="NC"/>
    <s v="NC"/>
    <s v="NC"/>
    <m/>
    <m/>
    <m/>
    <m/>
    <m/>
    <m/>
    <m/>
    <m/>
    <s v="inf PAC a staph epi traitÃ© par augmentin, re hospit qq jours apres pr recidive inf PAC av mise sous vanco"/>
    <s v="sans  vit_x000a_Mis un jours, puis sortie des hemocs revelant inf de PAC"/>
  </r>
  <r>
    <n v="143"/>
    <x v="0"/>
    <s v="201712"/>
    <s v="Décembre"/>
    <n v="2017"/>
    <s v="torres"/>
    <s v="roland"/>
    <n v="61"/>
    <x v="1"/>
    <d v="1956-03-09T00:00:00"/>
    <d v="2017-11-28T00:00:00"/>
    <d v="2017-12-13T00:00:00"/>
    <n v="15"/>
    <s v="Onco"/>
    <s v="Digestif"/>
    <s v="gastrique"/>
    <n v="170"/>
    <n v="96"/>
    <n v="83"/>
    <n v="76"/>
    <n v="29"/>
    <s v="renseigné"/>
    <x v="2"/>
    <n v="2"/>
    <s v="entre 1 et 5"/>
    <n v="-7"/>
    <n v="-13"/>
    <n v="14"/>
    <s v="gain"/>
    <s v="gain"/>
    <n v="8"/>
    <n v="-8"/>
    <s v="renseigné"/>
    <s v="renseigné"/>
    <s v="renseigné"/>
    <n v="16"/>
    <x v="1"/>
    <s v="NC"/>
    <s v="NC"/>
    <s v="OUI"/>
    <n v="0.86"/>
    <d v="2018-03-03T00:00:00"/>
    <d v="2017-12-07T00:00:00"/>
    <x v="2"/>
    <n v="2"/>
    <s v="m7"/>
    <s v="OUI"/>
    <s v="NON"/>
    <s v="NC"/>
    <s v="OUI"/>
    <s v="OUI"/>
    <s v="OUI"/>
    <s v="OUI"/>
    <s v="OUI"/>
    <s v="OUI"/>
    <s v="enterale"/>
    <s v="NC"/>
    <s v="NC"/>
    <s v="NC"/>
    <s v="NC"/>
    <s v="NC"/>
    <s v="NC"/>
    <s v="OUI"/>
    <s v="NON"/>
    <s v="NC"/>
    <s v="NC"/>
    <s v="NC"/>
    <s v="NC"/>
    <s v="NON"/>
    <s v="OUI"/>
    <s v="IV"/>
    <s v="NON"/>
    <s v="NC"/>
    <s v="NC"/>
    <s v="NC"/>
    <m/>
    <m/>
    <m/>
    <m/>
    <m/>
    <m/>
    <m/>
    <m/>
    <s v="NC"/>
    <s v="erreur de ma part_x000a_a eu SNG au lieu Parenterale"/>
  </r>
  <r>
    <n v="64"/>
    <x v="2"/>
    <s v="201612"/>
    <s v="Décembre"/>
    <n v="2016"/>
    <s v="Toupet"/>
    <s v="Fatima"/>
    <n v="81"/>
    <x v="0"/>
    <d v="1934-12-31T00:00:00"/>
    <d v="2016-12-05T00:00:00"/>
    <d v="2016-12-12T00:00:00"/>
    <n v="7"/>
    <s v="Hemato"/>
    <s v=""/>
    <s v="LMC"/>
    <n v="166"/>
    <n v="61"/>
    <n v="56"/>
    <s v="NC"/>
    <n v="20"/>
    <s v="renseigné"/>
    <x v="0"/>
    <n v="1"/>
    <s v="entre 1 et 5"/>
    <s v="NC"/>
    <n v="-5"/>
    <n v="8"/>
    <s v="NC"/>
    <s v="gain"/>
    <s v="NC"/>
    <s v="NC"/>
    <s v="non renseigné"/>
    <s v="renseigné"/>
    <s v="non renseigné"/>
    <s v="NC"/>
    <x v="2"/>
    <s v="NC"/>
    <n v="0"/>
    <s v="NON"/>
    <n v="0"/>
    <d v="2017-06-01T00:00:00"/>
    <d v="2017-01-18T00:00:00"/>
    <x v="0"/>
    <n v="0"/>
    <s v="m1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11-01T00:00:00"/>
    <n v="0"/>
    <s v="SP"/>
    <s v="SP"/>
    <s v="SP"/>
    <s v="NON"/>
    <s v="NC"/>
    <s v="NC"/>
    <s v="NC"/>
    <m/>
    <m/>
    <m/>
    <m/>
    <m/>
    <m/>
    <m/>
    <m/>
    <s v="NC"/>
    <s v="NC"/>
  </r>
  <r>
    <n v="144"/>
    <x v="0"/>
    <s v="201712"/>
    <s v="Décembre"/>
    <n v="2017"/>
    <s v="Treboutte"/>
    <s v="christian"/>
    <n v="74"/>
    <x v="1"/>
    <d v="1943-02-25T00:00:00"/>
    <d v="2017-11-04T00:00:00"/>
    <d v="2017-12-21T00:00:00"/>
    <n v="47"/>
    <s v="Hemato"/>
    <s v=""/>
    <s v="myelome"/>
    <n v="182"/>
    <n v="107"/>
    <n v="102"/>
    <n v="101"/>
    <n v="31"/>
    <s v="non renseigné"/>
    <x v="3"/>
    <n v="2"/>
    <s v="entre 1 et 5"/>
    <n v="-1"/>
    <n v="-5"/>
    <n v="5"/>
    <s v="gain"/>
    <s v="gain"/>
    <n v="1"/>
    <n v="-1"/>
    <s v="renseigné"/>
    <s v="renseigné"/>
    <s v="renseigné"/>
    <n v="21"/>
    <x v="1"/>
    <s v="NC"/>
    <n v="107"/>
    <s v="NC"/>
    <s v="NC"/>
    <d v="2018-10-05T00:00:00"/>
    <s v="NC"/>
    <x v="2"/>
    <n v="0"/>
    <s v="m1"/>
    <s v="NON"/>
    <s v="NC"/>
    <s v="DME44.1"/>
    <s v="NON"/>
    <s v="NON"/>
    <s v="OUI"/>
    <s v="OUI"/>
    <s v="NON"/>
    <s v="NON"/>
    <s v="SNA"/>
    <s v="NC"/>
    <s v="NC"/>
    <s v="NC"/>
    <s v="NC"/>
    <s v="NC"/>
    <s v="NC"/>
    <s v="NC"/>
    <s v="NC"/>
    <s v="NC"/>
    <s v="NC"/>
    <s v="NC"/>
    <s v="NC"/>
    <s v="PO"/>
    <s v="NON"/>
    <s v="PO"/>
    <s v="NON"/>
    <s v="NC"/>
    <s v="NC"/>
    <s v="NC"/>
    <m/>
    <m/>
    <m/>
    <m/>
    <m/>
    <m/>
    <m/>
    <m/>
    <s v="Obese denutri"/>
    <s v="NC"/>
  </r>
  <r>
    <n v="23"/>
    <x v="1"/>
    <s v="201706"/>
    <s v="Juin"/>
    <n v="2017"/>
    <s v="TRIVIN"/>
    <s v="Jacqueline"/>
    <n v="87"/>
    <x v="0"/>
    <d v="1929-04-30T00:00:00"/>
    <d v="2017-05-04T00:00:00"/>
    <d v="2017-06-08T00:00:00"/>
    <n v="35"/>
    <s v="Hemato"/>
    <s v=""/>
    <s v="myelome"/>
    <n v="155"/>
    <s v="NC"/>
    <n v="46"/>
    <n v="39"/>
    <n v="19"/>
    <s v="renseigné"/>
    <x v="0"/>
    <n v="3"/>
    <s v="entre 1 et 5"/>
    <n v="-7"/>
    <s v="NC"/>
    <s v="NC"/>
    <s v="gain"/>
    <s v="NC"/>
    <n v="15"/>
    <n v="-15"/>
    <s v="renseigné"/>
    <s v="non renseigné"/>
    <s v="renseigné"/>
    <n v="18"/>
    <x v="1"/>
    <s v="NC"/>
    <n v="0"/>
    <n v="0"/>
    <n v="0"/>
    <d v="2017-09-14T00:00:00"/>
    <s v="NC"/>
    <x v="0"/>
    <n v="3"/>
    <s v="NC"/>
    <s v="NON"/>
    <s v="NC"/>
    <s v="NC"/>
    <s v="NON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PO"/>
    <s v="IV"/>
    <s v="PO"/>
    <s v="NON"/>
    <s v="NC"/>
    <s v="NC"/>
    <s v="NC"/>
    <m/>
    <m/>
    <m/>
    <m/>
    <m/>
    <m/>
    <m/>
    <m/>
    <s v="MARS 2017: 46"/>
    <s v="NC"/>
  </r>
  <r>
    <n v="145"/>
    <x v="0"/>
    <s v="201712"/>
    <s v="Décembre"/>
    <n v="2017"/>
    <s v="Viale"/>
    <s v="Arlette"/>
    <n v="68"/>
    <x v="0"/>
    <d v="1949-08-17T00:00:00"/>
    <d v="2017-12-02T00:00:00"/>
    <d v="2017-12-14T00:00:00"/>
    <n v="12"/>
    <s v="Hemato"/>
    <s v=""/>
    <s v="myelome"/>
    <n v="165"/>
    <n v="62"/>
    <n v="59"/>
    <n v="57"/>
    <n v="22"/>
    <s v="renseigné"/>
    <x v="0"/>
    <n v="3"/>
    <s v="entre 1 et 5"/>
    <n v="-2"/>
    <n v="-3"/>
    <n v="5"/>
    <s v="gain"/>
    <s v="gain"/>
    <n v="3"/>
    <n v="-3"/>
    <s v="renseigné"/>
    <s v="renseigné"/>
    <s v="renseigné"/>
    <n v="27"/>
    <x v="2"/>
    <s v="NC"/>
    <s v="NC"/>
    <s v="NC"/>
    <s v="NC"/>
    <s v="NC"/>
    <s v="NC"/>
    <x v="0"/>
    <n v="0"/>
    <s v="m7"/>
    <s v="NON"/>
    <s v="NC"/>
    <s v="DME44.1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PO"/>
    <s v="NON"/>
    <s v="PO"/>
    <s v="NON"/>
    <s v="NC"/>
    <s v="NC"/>
    <s v="NC"/>
    <m/>
    <m/>
    <m/>
    <m/>
    <m/>
    <m/>
    <m/>
    <m/>
    <s v="NC"/>
    <s v="NSP"/>
  </r>
  <r>
    <n v="24"/>
    <x v="1"/>
    <s v="201706"/>
    <s v="Juin"/>
    <n v="2017"/>
    <s v="Wibaux"/>
    <s v="Chantal"/>
    <n v="65"/>
    <x v="0"/>
    <d v="1951-01-20T00:00:00"/>
    <d v="2017-06-05T00:00:00"/>
    <d v="2017-06-06T00:00:00"/>
    <n v="1"/>
    <s v="Onco"/>
    <s v="Gynécologique"/>
    <s v="sein"/>
    <n v="160"/>
    <s v="NC"/>
    <n v="49"/>
    <s v="NC"/>
    <n v="19"/>
    <s v="renseigné"/>
    <x v="0"/>
    <n v="1"/>
    <s v="entre 1 et 5"/>
    <s v="NC"/>
    <s v="NC"/>
    <s v="NC"/>
    <s v="NC"/>
    <s v="NC"/>
    <s v="NC"/>
    <s v="NC"/>
    <s v="non renseigné"/>
    <s v="non renseigné"/>
    <s v="non renseigné"/>
    <s v="NC"/>
    <x v="3"/>
    <s v="NC"/>
    <n v="0"/>
    <n v="0"/>
    <n v="0"/>
    <s v="NC"/>
    <s v="NC"/>
    <x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IV"/>
    <s v="IV"/>
    <s v="NON"/>
    <s v="NC"/>
    <s v="NC"/>
    <s v="NC"/>
    <m/>
    <m/>
    <m/>
    <m/>
    <m/>
    <m/>
    <m/>
    <m/>
    <s v="suivi a lyon, decalge htermique sans etio retrouvÃ©e"/>
    <s v="NC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31">
  <r>
    <n v="122"/>
    <x v="0"/>
    <s v="201712"/>
    <s v="Décembre"/>
    <n v="2017"/>
    <s v="Amoussou"/>
    <s v="Pauline"/>
    <n v="40"/>
    <s v="Femme"/>
    <d v="1977-03-28T00:00:00"/>
    <d v="2017-11-24T00:00:00"/>
    <s v="cancer ORL"/>
    <n v="46"/>
    <s v="Onco"/>
    <s v="Gynécologique"/>
    <s v="sein"/>
    <n v="160"/>
    <n v="59"/>
    <n v="61"/>
    <n v="59"/>
    <n v="24"/>
    <s v="renseigné"/>
    <s v="entre 18,5 et 25"/>
    <n v="4"/>
    <s v="entre 1 et 5"/>
    <n v="-2"/>
    <n v="2"/>
    <n v="-3"/>
    <s v="gain"/>
    <s v="perte"/>
    <n v="3"/>
    <n v="-3"/>
    <s v="renseigné"/>
    <s v="renseigné"/>
    <s v="renseigné"/>
    <n v="31"/>
    <s v="1_OK"/>
    <s v="NC"/>
    <n v="17"/>
    <n v="1.23"/>
    <s v="0.72"/>
    <d v="2017-02-06T00:00:00"/>
    <s v="NC"/>
    <n v="0"/>
    <n v="0"/>
    <s v="NC"/>
    <s v="OUI"/>
    <s v="NON"/>
    <s v="NC"/>
    <s v="OUI"/>
    <s v="OUI"/>
    <s v="NON"/>
    <s v="NC"/>
    <s v="NON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0"/>
    <d v="2017-11-24T00:00:00"/>
    <s v="staph epi"/>
    <s v="pa d'aplaie.;Dc 06/02/2018"/>
  </r>
  <r>
    <n v="3"/>
    <x v="1"/>
    <s v="201706"/>
    <s v="Juin"/>
    <n v="2017"/>
    <s v="Andreuccetti"/>
    <s v="Marie"/>
    <n v="85"/>
    <s v="Femme"/>
    <d v="1931-09-07T00:00:00"/>
    <d v="2017-05-31T00:00:00"/>
    <d v="2017-06-21T00:00:00"/>
    <n v="21"/>
    <s v="Onco"/>
    <s v="Digestif"/>
    <s v="pancreas"/>
    <n v="144"/>
    <n v="71"/>
    <n v="66"/>
    <n v="64"/>
    <n v="32"/>
    <s v="renseigné"/>
    <s v="supérieur à 30"/>
    <n v="3"/>
    <s v="entre 1 et 5"/>
    <n v="-2"/>
    <n v="-5"/>
    <n v="7"/>
    <s v="gain"/>
    <s v="gain"/>
    <n v="3"/>
    <n v="-3"/>
    <s v="renseigné"/>
    <s v="renseigné"/>
    <s v="renseigné"/>
    <n v="27"/>
    <s v="3_DS"/>
    <s v="NC"/>
    <n v="0"/>
    <n v="0"/>
    <n v="0"/>
    <d v="2017-10-16T00:00:00"/>
    <d v="2017-06-21T00:00:00"/>
    <n v="2"/>
    <n v="2"/>
    <s v="NC"/>
    <s v="NON"/>
    <s v="NC"/>
    <s v="NC"/>
    <s v="OUI"/>
    <s v="NON"/>
    <s v="NON"/>
    <s v="NC"/>
    <s v="NC"/>
    <s v="OUI"/>
    <x v="0"/>
    <s v="NC"/>
    <s v="NC"/>
    <s v="NC"/>
    <s v="NON"/>
    <s v="NC"/>
    <s v="NC"/>
    <s v="NC"/>
    <s v="OUI"/>
    <s v="NC"/>
    <s v="NC"/>
    <s v="NC"/>
    <s v="NC"/>
    <s v="NON"/>
    <s v="OUI"/>
    <s v="IV"/>
    <x v="1"/>
    <s v="NC"/>
    <s v="NC"/>
    <m/>
  </r>
  <r>
    <n v="4"/>
    <x v="1"/>
    <s v="201706"/>
    <s v="Juin"/>
    <n v="2017"/>
    <s v="Antonini"/>
    <s v="Bernadette"/>
    <n v="58"/>
    <s v="Femme"/>
    <d v="1957-11-22T00:00:00"/>
    <d v="2017-05-27T00:00:00"/>
    <d v="2017-06-13T00:00:00"/>
    <n v="17"/>
    <s v="Onco"/>
    <s v="TNE"/>
    <s v="TNE"/>
    <n v="175"/>
    <n v="75"/>
    <n v="76"/>
    <n v="80"/>
    <n v="25"/>
    <s v="renseigné"/>
    <s v="entre 25 et 30"/>
    <n v="2"/>
    <s v="entre 1 et 5"/>
    <n v="4"/>
    <n v="1"/>
    <n v="-1"/>
    <s v="perte"/>
    <s v="perte"/>
    <n v="-5"/>
    <n v="5"/>
    <s v="renseigné"/>
    <s v="renseigné"/>
    <s v="renseigné"/>
    <n v="22"/>
    <s v="2_DM"/>
    <s v="NC"/>
    <n v="0"/>
    <s v="1.1"/>
    <s v="0.8"/>
    <d v="2017-08-21T00:00:00"/>
    <s v="NC"/>
    <n v="0"/>
    <n v="0"/>
    <s v="m3"/>
    <s v="NC"/>
    <s v="NON"/>
    <s v="NC"/>
    <s v="OUI"/>
    <s v="NON"/>
    <s v="NC"/>
    <s v="NC"/>
    <s v="NC"/>
    <s v="NON"/>
    <x v="1"/>
    <s v="N7"/>
    <s v="NC"/>
    <s v="NC"/>
    <s v="NC"/>
    <s v="NC"/>
    <s v="NC"/>
    <s v="NC"/>
    <s v="NON"/>
    <s v="NC"/>
    <s v="on"/>
    <s v="NC"/>
    <s v="NC"/>
    <s v="NON"/>
    <s v="NON"/>
    <s v="SP"/>
    <x v="1"/>
    <s v="NC"/>
    <s v="NC"/>
    <s v="NC"/>
  </r>
  <r>
    <n v="123"/>
    <x v="0"/>
    <s v="201712"/>
    <s v="Décembre"/>
    <n v="2017"/>
    <s v="Arquilliere"/>
    <s v="renée"/>
    <n v="82"/>
    <s v="Femme"/>
    <d v="1935-03-29T00:00:00"/>
    <d v="2017-11-30T00:00:00"/>
    <d v="2018-01-03T00:00:00"/>
    <n v="34"/>
    <s v="Onco"/>
    <s v="Gynécologique"/>
    <s v="sein"/>
    <n v="160"/>
    <s v="NC"/>
    <n v="67"/>
    <n v="58"/>
    <n v="26"/>
    <s v="renseigné"/>
    <s v="entre 25 et 30"/>
    <n v="4"/>
    <s v="entre 1 et 5"/>
    <n v="-9"/>
    <s v="NC"/>
    <s v="NC"/>
    <s v="gain"/>
    <s v="NC"/>
    <n v="13"/>
    <n v="-13"/>
    <s v="renseigné"/>
    <s v="non renseigné"/>
    <s v="renseigné"/>
    <n v="29"/>
    <s v="2_DM"/>
    <s v="NC"/>
    <n v="60"/>
    <s v="NC"/>
    <s v="NC"/>
    <d v="2018-08-20T00:00:00"/>
    <s v="NC"/>
    <n v="1"/>
    <n v="0"/>
    <s v="NC"/>
    <s v="NC"/>
    <s v="NC"/>
    <s v="NON"/>
    <s v="NON"/>
    <s v="NON"/>
    <s v="OUI"/>
    <s v="NC"/>
    <s v="NON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25"/>
    <x v="1"/>
    <s v="201706"/>
    <s v="Juin"/>
    <n v="2017"/>
    <s v="Azzopardi"/>
    <s v="Francoise"/>
    <n v="87"/>
    <s v="Femme"/>
    <d v="1929-03-08T00:00:00"/>
    <d v="2017-06-06T00:00:00"/>
    <d v="2017-06-08T00:00:00"/>
    <n v="2"/>
    <s v="Onco"/>
    <s v="Gynécologique"/>
    <s v="sein"/>
    <n v="155"/>
    <n v="55"/>
    <n v="50"/>
    <s v="NC"/>
    <n v="21"/>
    <s v="renseigné"/>
    <s v="entre 18,5 et 25"/>
    <n v="1"/>
    <s v="entre 1 et 5"/>
    <s v="NC"/>
    <n v="-5"/>
    <n v="9"/>
    <s v="NC"/>
    <s v="gain"/>
    <s v="NC"/>
    <s v="NC"/>
    <s v="non renseigné"/>
    <s v="renseigné"/>
    <s v="non renseigné"/>
    <s v="NC"/>
    <s v="4_NSP"/>
    <s v="NC"/>
    <n v="0"/>
    <n v="0"/>
    <n v="0"/>
    <s v="NC"/>
    <d v="2017-05-27T00:00:00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27"/>
    <x v="1"/>
    <s v="201706"/>
    <s v="Juin"/>
    <n v="2017"/>
    <s v="Baschieri"/>
    <s v="Helene"/>
    <n v="66"/>
    <s v="Femme"/>
    <d v="1949-07-30T00:00:00"/>
    <d v="2017-06-07T00:00:00"/>
    <d v="2017-06-09T00:00:00"/>
    <n v="2"/>
    <s v="Onco"/>
    <s v="Gynécologique"/>
    <s v="sein"/>
    <n v="162"/>
    <n v="4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8-06-07T00:00:00"/>
    <d v="2018-02-08T00:00:00"/>
    <n v="0"/>
    <n v="0"/>
    <s v="NC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</r>
  <r>
    <n v="37"/>
    <x v="2"/>
    <s v="201612"/>
    <s v="Décembre"/>
    <n v="2016"/>
    <s v="Behague"/>
    <s v="Christiane "/>
    <n v="88"/>
    <s v="Femme"/>
    <d v="1928-08-02T00:00:00"/>
    <d v="2016-12-04T00:00:00"/>
    <d v="2017-01-09T00:00:00"/>
    <n v="36"/>
    <s v="Hemato"/>
    <s v=""/>
    <s v="LAM"/>
    <n v="166"/>
    <n v="75"/>
    <n v="74"/>
    <n v="68"/>
    <n v="27"/>
    <s v="renseigné"/>
    <s v="entre 25 et 30"/>
    <n v="3"/>
    <s v="entre 1 et 5"/>
    <n v="-6"/>
    <n v="-1"/>
    <n v="1"/>
    <s v="gain"/>
    <s v="gain"/>
    <n v="8"/>
    <n v="-8"/>
    <s v="renseigné"/>
    <s v="renseigné"/>
    <s v="non renseigné"/>
    <s v="NC"/>
    <s v="4_NSP"/>
    <s v="NC"/>
    <n v="153"/>
    <n v="0"/>
    <n v="0"/>
    <d v="2017-01-09T00:00:00"/>
    <d v="2017-01-06T00:00:00"/>
    <n v="2"/>
    <n v="2"/>
    <s v="m1"/>
    <s v="NC"/>
    <s v="NC"/>
    <s v="NC"/>
    <s v="OUI"/>
    <s v="NON"/>
    <s v="NON"/>
    <s v="NC"/>
    <s v="NC"/>
    <s v="OUI"/>
    <x v="0"/>
    <s v="NC"/>
    <s v="NC"/>
    <s v="NC"/>
    <s v="NC"/>
    <s v="NC"/>
    <s v="NC"/>
    <s v="NC"/>
    <s v="NON"/>
    <s v="NC"/>
    <s v="NC"/>
    <d v="2016-11-05T00:00:00"/>
    <n v="0"/>
    <s v="NON"/>
    <s v="OUI"/>
    <s v="IV"/>
    <x v="1"/>
    <s v="NC"/>
    <s v="NC"/>
    <s v="NC"/>
  </r>
  <r>
    <n v="5"/>
    <x v="1"/>
    <s v="201706"/>
    <s v="Juin"/>
    <n v="2017"/>
    <s v="Belhaj"/>
    <s v="Naceur"/>
    <n v="57"/>
    <s v="Homme"/>
    <d v="1958-06-13T00:00:00"/>
    <d v="2017-05-17T00:00:00"/>
    <d v="2017-06-06T00:00:00"/>
    <n v="20"/>
    <s v="Onco"/>
    <s v="Digestif"/>
    <s v="gastrique"/>
    <n v="173"/>
    <n v="96"/>
    <n v="78"/>
    <n v="80"/>
    <n v="26"/>
    <s v="renseigné"/>
    <s v="entre 25 et 30"/>
    <n v="2"/>
    <s v="entre 1 et 5"/>
    <n v="2"/>
    <n v="-18"/>
    <n v="19"/>
    <s v="perte"/>
    <s v="gain"/>
    <n v="-3"/>
    <n v="3"/>
    <s v="renseigné"/>
    <s v="renseigné"/>
    <s v="non renseigné"/>
    <s v="NC"/>
    <s v="3_DS"/>
    <s v="NC"/>
    <n v="0"/>
    <n v="0"/>
    <n v="0"/>
    <s v="NC"/>
    <d v="2017-03-13T00:00:00"/>
    <n v="0"/>
    <n v="0"/>
    <s v="m1"/>
    <s v="NC"/>
    <s v="NC"/>
    <s v="NC"/>
    <s v="OUI"/>
    <s v="NON"/>
    <s v="NON"/>
    <s v="NC"/>
    <s v="NC"/>
    <s v="NON"/>
    <x v="1"/>
    <s v="N7"/>
    <s v="OUI"/>
    <s v="NC"/>
    <s v="NC"/>
    <s v="NC"/>
    <s v="NC"/>
    <s v="NC"/>
    <s v="NC"/>
    <s v="NC"/>
    <s v="on"/>
    <s v="NC"/>
    <s v="NC"/>
    <s v="OUI"/>
    <s v="NON"/>
    <s v="PO"/>
    <x v="1"/>
    <s v="NC"/>
    <s v="NC"/>
    <s v="NC"/>
  </r>
  <r>
    <n v="124"/>
    <x v="0"/>
    <s v="201712"/>
    <s v="Décembre"/>
    <n v="2017"/>
    <s v="benhamou"/>
    <s v="micheline"/>
    <n v="74"/>
    <s v="Femme"/>
    <d v="1943-01-16T00:00:00"/>
    <d v="2017-11-21T00:00:00"/>
    <d v="2017-12-07T00:00:00"/>
    <n v="16"/>
    <s v="Onco"/>
    <s v="Gynécologique"/>
    <s v="sein"/>
    <n v="170"/>
    <n v="66"/>
    <n v="69"/>
    <n v="70"/>
    <n v="24"/>
    <s v="renseigné"/>
    <s v="entre 18,5 et 25"/>
    <n v="2"/>
    <s v="entre 1 et 5"/>
    <n v="1"/>
    <n v="3"/>
    <n v="-5"/>
    <s v="perte"/>
    <s v="perte"/>
    <n v="-1"/>
    <n v="1"/>
    <s v="renseigné"/>
    <s v="renseigné"/>
    <s v="renseigné"/>
    <n v="28"/>
    <s v="3_DS"/>
    <s v="NC"/>
    <n v="88"/>
    <s v="NC"/>
    <s v="NC"/>
    <d v="2018-01-02T00:00:00"/>
    <s v="NC"/>
    <n v="2"/>
    <n v="2"/>
    <s v="NC"/>
    <s v="NON"/>
    <s v="NC"/>
    <s v="NC"/>
    <s v="OUI"/>
    <s v="OUI"/>
    <s v="NON"/>
    <s v="NC"/>
    <s v="NC"/>
    <s v="OUI"/>
    <x v="0"/>
    <s v="NC"/>
    <s v="NC"/>
    <s v="NC"/>
    <s v="NC"/>
    <s v="NC"/>
    <s v="NC"/>
    <s v="NC"/>
    <s v="NON"/>
    <s v="NC"/>
    <s v="NC"/>
    <s v="NC"/>
    <s v="NC"/>
    <s v="NON"/>
    <s v="NON"/>
    <s v="SP"/>
    <x v="0"/>
    <d v="2017-11-21T00:00:00"/>
    <s v="klebsielle"/>
    <s v="Pa aplair 1/01/2018"/>
  </r>
  <r>
    <n v="38"/>
    <x v="2"/>
    <s v="201612"/>
    <s v="Décembre"/>
    <n v="2016"/>
    <s v="Benony"/>
    <s v="Christian"/>
    <n v="63"/>
    <s v="Homme"/>
    <d v="1953-06-06T00:00:00"/>
    <d v="2016-11-25T00:00:00"/>
    <d v="2016-12-05T00:00:00"/>
    <n v="10"/>
    <s v="Onco"/>
    <s v="Digestif"/>
    <s v="pancreas"/>
    <n v="162"/>
    <n v="52"/>
    <n v="52"/>
    <n v="53"/>
    <n v="20"/>
    <s v="renseigné"/>
    <s v="entre 18,5 et 25"/>
    <n v="3"/>
    <s v="entre 1 et 5"/>
    <n v="1"/>
    <n v="0"/>
    <n v="0"/>
    <s v="perte"/>
    <s v="perte"/>
    <n v="-2"/>
    <n v="2"/>
    <s v="renseigné"/>
    <s v="renseigné"/>
    <s v="non renseigné"/>
    <s v="NC"/>
    <s v="1_OK"/>
    <s v="NC"/>
    <n v="0"/>
    <n v="0"/>
    <n v="0"/>
    <d v="2018-01-17T00:00:00"/>
    <d v="2017-11-29T00:00:00"/>
    <n v="0"/>
    <n v="0"/>
    <s v="m1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d v="2016-10-07T00:00:00"/>
    <n v="0"/>
    <s v="NON"/>
    <s v="OUI"/>
    <s v="IV"/>
    <x v="1"/>
    <s v="NC"/>
    <s v="NC"/>
    <s v="NC"/>
  </r>
  <r>
    <n v="87"/>
    <x v="3"/>
    <s v="201806"/>
    <s v="Juin"/>
    <n v="2018"/>
    <s v="bereziat"/>
    <s v="daniel"/>
    <n v="78"/>
    <s v="Homme"/>
    <d v="1940-02-15T00:00:00"/>
    <d v="2018-04-24T00:00:00"/>
    <d v="2018-06-05T00:00:00"/>
    <n v="42"/>
    <s v="Onco"/>
    <s v="Urinaire"/>
    <s v="vessie"/>
    <n v="173"/>
    <n v="87"/>
    <n v="71"/>
    <n v="71"/>
    <n v="24"/>
    <s v="renseigné"/>
    <s v="entre 18,5 et 25"/>
    <n v="2"/>
    <s v="entre 1 et 5"/>
    <n v="0"/>
    <n v="-16"/>
    <n v="18"/>
    <s v="perte"/>
    <s v="gain"/>
    <n v="0"/>
    <n v="0"/>
    <s v="renseigné"/>
    <s v="renseigné"/>
    <s v="renseigné"/>
    <n v="29"/>
    <s v="3_DS"/>
    <s v="NC"/>
    <n v="172"/>
    <n v="1.1599999999999999"/>
    <n v="0.75"/>
    <d v="2018-08-11T00:00:00"/>
    <s v="NC"/>
    <n v="0"/>
    <n v="2"/>
    <s v="m6"/>
    <s v="OUI"/>
    <s v="NON"/>
    <s v="DSE43"/>
    <s v="NON"/>
    <s v="OUI"/>
    <s v="NON"/>
    <s v="NC"/>
    <s v="OUI"/>
    <s v="NON"/>
    <x v="0"/>
    <s v="NC"/>
    <s v="NC"/>
    <s v="NC"/>
    <s v="NC"/>
    <s v="NC"/>
    <s v="NC"/>
    <s v="NC"/>
    <s v="OUI"/>
    <s v="NC"/>
    <s v="NC"/>
    <d v="2018-02-01T00:00:00"/>
    <s v="NC"/>
    <s v="NON"/>
    <s v="NON"/>
    <s v="SP"/>
    <x v="1"/>
    <s v="NC"/>
    <s v="NC"/>
    <s v="NC"/>
  </r>
  <r>
    <n v="6"/>
    <x v="1"/>
    <s v="201706"/>
    <s v="Juin"/>
    <n v="2017"/>
    <s v="Bertello"/>
    <s v="Patrick"/>
    <n v="56"/>
    <s v="Homme"/>
    <d v="1959-12-09T00:00:00"/>
    <d v="2017-05-20T00:00:00"/>
    <d v="2017-06-06T00:00:00"/>
    <n v="17"/>
    <s v="Onco"/>
    <s v="Surrenale"/>
    <s v="corticosurrenalome"/>
    <n v="180"/>
    <n v="63"/>
    <n v="72"/>
    <n v="73"/>
    <n v="22"/>
    <s v="renseigné"/>
    <s v="entre 18,5 et 25"/>
    <n v="2"/>
    <s v="entre 1 et 5"/>
    <n v="1"/>
    <n v="9"/>
    <n v="-14"/>
    <s v="perte"/>
    <s v="perte"/>
    <n v="-1"/>
    <n v="1"/>
    <s v="renseigné"/>
    <s v="renseigné"/>
    <s v="non renseigné"/>
    <s v="NC"/>
    <s v="4_NSP"/>
    <s v="NC"/>
    <n v="0"/>
    <n v="0"/>
    <n v="0"/>
    <d v="2017-06-18T00:00:00"/>
    <d v="2017-06-02T00:00:00"/>
    <n v="1"/>
    <n v="3"/>
    <s v="NC"/>
    <s v="NC"/>
    <s v="NC"/>
    <s v="NC"/>
    <s v="OUI"/>
    <s v="OUI"/>
    <s v="OUI"/>
    <s v="OUI"/>
    <s v="NC"/>
    <s v="OUI"/>
    <x v="1"/>
    <s v="N7"/>
    <s v="NC"/>
    <s v="NC"/>
    <s v="NC"/>
    <s v="OUI"/>
    <s v="OUI"/>
    <s v="NC"/>
    <s v="NON"/>
    <s v="NC"/>
    <s v="NC"/>
    <s v="NC"/>
    <s v="NC"/>
    <s v="NON"/>
    <s v="OUI"/>
    <s v="IV"/>
    <x v="0"/>
    <s v="NC"/>
    <s v="staph epi"/>
    <s v="a la sortie/ olimel/ stph epi meti R"/>
  </r>
  <r>
    <n v="39"/>
    <x v="2"/>
    <s v="201612"/>
    <s v="Décembre"/>
    <n v="2016"/>
    <s v="Berthaud"/>
    <s v="Georges"/>
    <n v="82"/>
    <s v="Homme"/>
    <d v="1933-12-24T00:00:00"/>
    <d v="2016-11-27T00:00:00"/>
    <d v="2016-12-19T00:00:00"/>
    <n v="22"/>
    <s v="Onco"/>
    <s v="Digestif"/>
    <s v="colon"/>
    <n v="172"/>
    <n v="64"/>
    <n v="64"/>
    <n v="61"/>
    <n v="22"/>
    <s v="renseigné"/>
    <s v="entre 18,5 et 25"/>
    <n v="4"/>
    <s v="entre 1 et 5"/>
    <n v="-3"/>
    <n v="0"/>
    <n v="0"/>
    <s v="gain"/>
    <s v="perte"/>
    <n v="5"/>
    <n v="-5"/>
    <s v="renseigné"/>
    <s v="renseigné"/>
    <s v="non renseigné"/>
    <s v="NC"/>
    <s v="1_OK"/>
    <s v="NC"/>
    <n v="0"/>
    <n v="0"/>
    <n v="0"/>
    <d v="2017-03-31T00:00:00"/>
    <s v="NC"/>
    <n v="0"/>
    <n v="0"/>
    <s v="m6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d v="2016-03-01T00:00:00"/>
    <n v="0"/>
    <s v="OUI"/>
    <s v="NON"/>
    <s v="PO"/>
    <x v="1"/>
    <s v="NC"/>
    <s v="NC"/>
    <s v="NC"/>
  </r>
  <r>
    <n v="89"/>
    <x v="3"/>
    <s v="201806"/>
    <s v="Juin"/>
    <n v="2018"/>
    <s v="Bertollotti"/>
    <s v="michelle"/>
    <n v="73"/>
    <s v="Femme"/>
    <d v="1944-09-23T00:00:00"/>
    <d v="2018-05-17T00:00:00"/>
    <d v="2018-06-08T00:00:00"/>
    <n v="22"/>
    <s v="Onco"/>
    <s v="Gynécologique"/>
    <s v="uterus"/>
    <n v="166"/>
    <n v="75"/>
    <n v="71"/>
    <s v="NC"/>
    <n v="26"/>
    <s v="renseigné"/>
    <s v="entre 25 et 30"/>
    <n v="1"/>
    <s v="entre 1 et 5"/>
    <s v="NC"/>
    <n v="-4"/>
    <n v="5"/>
    <s v="NC"/>
    <s v="gain"/>
    <s v="NC"/>
    <s v="NC"/>
    <s v="non renseigné"/>
    <s v="renseigné"/>
    <s v="renseigné"/>
    <n v="27"/>
    <s v="3_DS"/>
    <s v="NC"/>
    <n v="84"/>
    <s v="NC"/>
    <s v="NC"/>
    <d v="2018-08-05T00:00:00"/>
    <d v="2018-07-05T00:00:00"/>
    <n v="0"/>
    <n v="0"/>
    <s v="m1"/>
    <s v="NON"/>
    <s v="NC"/>
    <s v="DME44.1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</r>
  <r>
    <n v="118"/>
    <x v="3"/>
    <s v="201806"/>
    <s v="Juin"/>
    <n v="2018"/>
    <s v="Bertrand"/>
    <s v="Jean pierre"/>
    <n v="61"/>
    <s v="Homme"/>
    <d v="1957-03-13T00:00:00"/>
    <d v="2018-06-06T00:00:00"/>
    <d v="2018-07-26T00:00:00"/>
    <n v="50"/>
    <s v="Onco"/>
    <s v="Urinaire"/>
    <s v="vessie"/>
    <n v="182"/>
    <n v="114"/>
    <n v="100"/>
    <n v="88"/>
    <n v="30"/>
    <s v="non renseigné"/>
    <s v="NC"/>
    <n v="6"/>
    <s v="entre 5 et 10"/>
    <n v="-12"/>
    <n v="-14"/>
    <n v="12"/>
    <s v="gain"/>
    <s v="gain"/>
    <n v="12"/>
    <n v="-12"/>
    <s v="renseigné"/>
    <s v="renseigné"/>
    <s v="renseigné"/>
    <n v="27"/>
    <s v="2_DM"/>
    <s v="NC"/>
    <n v="200"/>
    <n v="1.08"/>
    <n v="0.76"/>
    <s v="NC"/>
    <s v="NC"/>
    <n v="2"/>
    <n v="2"/>
    <s v="m6"/>
    <s v="OUI"/>
    <s v="OUI"/>
    <s v="DME44.1"/>
    <s v="NON"/>
    <s v="OUI"/>
    <s v="OUI"/>
    <s v="OUI"/>
    <s v="OUI"/>
    <s v="OUI"/>
    <x v="0"/>
    <s v="NC"/>
    <s v="NC"/>
    <s v="NC"/>
    <s v="NC"/>
    <s v="NC"/>
    <s v="NC"/>
    <s v="NC"/>
    <s v="NON"/>
    <s v="NC"/>
    <s v="NC"/>
    <d v="2018-03-01T00:00:00"/>
    <s v="NC"/>
    <s v="NON"/>
    <s v="OUI"/>
    <s v="IV"/>
    <x v="1"/>
    <s v="NC"/>
    <s v="NC"/>
    <s v="NC"/>
  </r>
  <r>
    <n v="152"/>
    <x v="3"/>
    <s v="201806"/>
    <s v="Juin"/>
    <n v="2018"/>
    <s v="Biehler"/>
    <s v="DorothÃ©e"/>
    <n v="84"/>
    <s v="Femme"/>
    <d v="1934-04-24T00:00:00"/>
    <d v="2018-06-04T00:00:00"/>
    <d v="2018-06-09T00:00:00"/>
    <n v="5"/>
    <s v="Onco"/>
    <s v="ORL"/>
    <s v="ORL"/>
    <n v="156"/>
    <n v="42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26"/>
    <s v="3_DS"/>
    <s v="NC"/>
    <n v="178"/>
    <s v="NC"/>
    <s v="NC"/>
    <d v="2018-06-04T00:00:00"/>
    <s v="NC"/>
    <n v="0"/>
    <n v="2"/>
    <s v="NC"/>
    <s v="NON"/>
    <s v="NC"/>
    <s v="NC"/>
    <s v="OUI"/>
    <s v="OUI"/>
    <s v="NON"/>
    <s v="NC"/>
    <s v="OUI"/>
    <s v="OUI"/>
    <x v="2"/>
    <s v="GPE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40"/>
    <x v="2"/>
    <s v="201612"/>
    <s v="Décembre"/>
    <n v="2016"/>
    <s v="Bottiau"/>
    <s v="Huguette"/>
    <n v="70"/>
    <s v="Femme"/>
    <d v="1946-07-31T00:00:00"/>
    <d v="2016-12-02T00:00:00"/>
    <d v="2016-12-07T00:00:00"/>
    <n v="5"/>
    <s v="Onco"/>
    <s v="Gynécologique"/>
    <s v="ovaire"/>
    <s v="NC"/>
    <s v="NC"/>
    <n v="63"/>
    <s v="NC"/>
    <s v="NC"/>
    <s v="renseigné"/>
    <s v="supérieur à 30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10"/>
    <n v="0"/>
    <n v="0"/>
    <s v="NC"/>
    <s v="NC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NC"/>
  </r>
  <r>
    <s v=";;"/>
    <x v="1"/>
    <s v="201706"/>
    <s v="Juin"/>
    <n v="2017"/>
    <s v="Bourgeois "/>
    <s v="Bernard"/>
    <n v="71"/>
    <s v="Homme"/>
    <d v="1944-10-01T00:00:00"/>
    <d v="2017-05-25T00:00:00"/>
    <d v="2017-06-07T00:00:00"/>
    <n v="13"/>
    <s v="Onco"/>
    <s v="ORL"/>
    <s v="ORL"/>
    <n v="174"/>
    <n v="43"/>
    <s v="NC"/>
    <s v="NC"/>
    <s v="NC"/>
    <s v="non renseigné"/>
    <s v="NC"/>
    <n v="0"/>
    <n v="0"/>
    <s v="NC"/>
    <s v="NC"/>
    <s v="NC"/>
    <s v="NC"/>
    <s v="NC"/>
    <s v="NC"/>
    <s v="NC"/>
    <s v="non renseigné"/>
    <s v="non renseigné"/>
    <s v="renseigné"/>
    <n v="21"/>
    <s v="3_DS"/>
    <s v="NC"/>
    <n v="0"/>
    <n v="0"/>
    <n v="0"/>
    <d v="2017-06-07T00:00:00"/>
    <s v="NC"/>
    <n v="0"/>
    <n v="2"/>
    <s v="NC"/>
    <s v="NC"/>
    <s v="NC"/>
    <s v="NC"/>
    <s v="NC"/>
    <s v="NON"/>
    <s v="NON"/>
    <s v="NC"/>
    <s v="NC"/>
    <s v="OUI"/>
    <x v="0"/>
    <s v="NC"/>
    <s v="NC"/>
    <s v="NC"/>
    <s v="NC"/>
    <s v="NC"/>
    <s v="NC"/>
    <s v="NC"/>
    <s v="OUI"/>
    <s v="NC"/>
    <s v="NC"/>
    <s v="NC"/>
    <s v="NC"/>
    <s v="NON"/>
    <s v="NON"/>
    <s v="DEC"/>
    <x v="1"/>
    <s v="NC"/>
    <s v="NC"/>
    <s v="Dc avnt de commencer chuimio/ neo ORL"/>
  </r>
  <r>
    <n v="90"/>
    <x v="3"/>
    <s v="201806"/>
    <s v="Juin"/>
    <n v="2018"/>
    <s v="Boyer"/>
    <s v="Marie Claude"/>
    <n v="78"/>
    <s v="Femme"/>
    <d v="1937-10-12T00:00:00"/>
    <d v="2018-06-03T00:00:00"/>
    <d v="2018-06-06T00:00:00"/>
    <n v="3"/>
    <s v="Hemato"/>
    <s v=""/>
    <s v="myelome"/>
    <n v="165"/>
    <n v="54"/>
    <n v="45"/>
    <s v="NC"/>
    <n v="17"/>
    <s v="renseigné"/>
    <s v="&lt;18,5"/>
    <n v="1"/>
    <s v="entre 1 et 5"/>
    <s v="NC"/>
    <n v="-9"/>
    <n v="17"/>
    <s v="NC"/>
    <s v="gain"/>
    <s v="NC"/>
    <s v="NC"/>
    <s v="non renseigné"/>
    <s v="renseigné"/>
    <s v="non renseigné"/>
    <s v="NC"/>
    <s v="2_DM"/>
    <s v="NC"/>
    <s v="NC"/>
    <s v="NC"/>
    <s v="NC"/>
    <d v="2018-09-09T00:00:00"/>
    <s v="NC"/>
    <n v="0"/>
    <n v="0"/>
    <s v="m1"/>
    <s v="NC"/>
    <s v="NC"/>
    <s v="NC"/>
    <s v="NON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d v="2018-09-04T00:00:00"/>
    <s v="staph epi"/>
    <s v="IP 1 mois apres/ pac mis que pr NP"/>
  </r>
  <r>
    <n v="91"/>
    <x v="3"/>
    <s v="201806"/>
    <s v="Juin"/>
    <n v="2018"/>
    <s v="Brando"/>
    <s v="jean"/>
    <n v="84"/>
    <s v="Homme"/>
    <d v="1933-12-13T00:00:00"/>
    <d v="2018-06-01T00:00:00"/>
    <d v="2018-06-21T00:00:00"/>
    <n v="20"/>
    <s v="Hemato"/>
    <s v=""/>
    <s v="lymphome"/>
    <n v="160"/>
    <n v="57"/>
    <n v="52"/>
    <n v="48"/>
    <n v="20"/>
    <s v="renseigné"/>
    <s v="entre 18,5 et 25"/>
    <n v="2"/>
    <s v="entre 1 et 5"/>
    <n v="-4"/>
    <n v="-5"/>
    <n v="9"/>
    <s v="gain"/>
    <s v="gain"/>
    <n v="8"/>
    <n v="-8"/>
    <s v="renseigné"/>
    <s v="renseigné"/>
    <s v="renseigné"/>
    <n v="26"/>
    <s v="3_DS"/>
    <s v="NC"/>
    <n v="95"/>
    <n v="0.98"/>
    <n v="0.64"/>
    <d v="2018-07-13T00:00:00"/>
    <d v="2018-07-01T00:00:00"/>
    <n v="1"/>
    <n v="2"/>
    <s v="m1"/>
    <s v="OUI"/>
    <s v="NON"/>
    <s v="DME44.1"/>
    <s v="OUI"/>
    <s v="OUI"/>
    <s v="OUI"/>
    <s v="OUI"/>
    <s v="OUI"/>
    <s v="NON"/>
    <x v="0"/>
    <s v="NC"/>
    <s v="NC"/>
    <s v="NC"/>
    <s v="NC"/>
    <s v="NC"/>
    <s v="NC"/>
    <s v="NC"/>
    <s v="NON"/>
    <s v="NC"/>
    <s v="NC"/>
    <d v="2018-05-01T00:00:00"/>
    <s v="NC"/>
    <s v="OUI"/>
    <s v="NON"/>
    <s v="PO"/>
    <x v="1"/>
    <s v="NC"/>
    <s v="NC"/>
    <s v="NC"/>
  </r>
  <r>
    <n v="8"/>
    <x v="1"/>
    <s v="201706"/>
    <s v="Juin"/>
    <n v="2017"/>
    <s v="Brard "/>
    <s v="Yvette"/>
    <n v="81"/>
    <s v="Femme"/>
    <d v="1934-11-12T00:00:00"/>
    <d v="2017-05-13T00:00:00"/>
    <d v="2017-06-06T00:00:00"/>
    <n v="24"/>
    <s v="Onco"/>
    <s v="Gynécologique"/>
    <s v="sein"/>
    <s v="NC"/>
    <s v="NC"/>
    <n v="60"/>
    <n v="60"/>
    <s v="NC"/>
    <s v="renseigné"/>
    <s v="supérieur à 30"/>
    <n v="2"/>
    <s v="entre 1 et 5"/>
    <n v="0"/>
    <s v="NC"/>
    <s v="NC"/>
    <s v="perte"/>
    <s v="NC"/>
    <n v="0"/>
    <n v="0"/>
    <s v="renseigné"/>
    <s v="non renseigné"/>
    <s v="non renseigné"/>
    <s v="NC"/>
    <s v="4_NSP"/>
    <s v="NC"/>
    <n v="0"/>
    <n v="0"/>
    <n v="0"/>
    <d v="2018-06-04T00:00:00"/>
    <d v="2017-02-06T00:00:00"/>
    <n v="0"/>
    <n v="0"/>
    <s v="NC"/>
    <s v="NC"/>
    <s v="NC"/>
    <s v="NC"/>
    <s v="OUI"/>
    <s v="NON"/>
    <s v="NC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</r>
  <r>
    <n v="41"/>
    <x v="2"/>
    <s v="201612"/>
    <s v="Décembre"/>
    <n v="2016"/>
    <s v="Brondel"/>
    <s v="Louisa"/>
    <n v="84"/>
    <s v="Femme"/>
    <d v="1932-09-18T00:00:00"/>
    <d v="2016-12-05T00:00:00"/>
    <d v="2016-12-27T00:00:00"/>
    <n v="22"/>
    <s v="Hemato"/>
    <s v=""/>
    <s v="LAM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14"/>
    <s v="3_DS"/>
    <s v="NC"/>
    <n v="300"/>
    <n v="0"/>
    <n v="0"/>
    <d v="2017-12-27T00:00:00"/>
    <d v="2016-12-14T00:00:00"/>
    <n v="0"/>
    <n v="3"/>
    <s v="NC"/>
    <s v="NON"/>
    <s v="NON"/>
    <s v="NC"/>
    <s v="OUI"/>
    <s v="NON"/>
    <s v="NON"/>
    <s v="NC"/>
    <s v="NC"/>
    <s v="OUI"/>
    <x v="1"/>
    <s v="N7"/>
    <s v="OUI"/>
    <s v="NON"/>
    <s v="NON"/>
    <s v="OUI"/>
    <s v="OUI"/>
    <s v="NC"/>
    <s v="NON"/>
    <s v="NC"/>
    <s v="on"/>
    <s v="NC"/>
    <n v="26"/>
    <s v="NON"/>
    <s v="OUI"/>
    <s v="IV"/>
    <x v="0"/>
    <d v="2016-12-14T00:00:00"/>
    <s v="staph epi"/>
    <s v="olimel intro le 5/12, Staph ep, i"/>
  </r>
  <r>
    <n v="125"/>
    <x v="0"/>
    <s v="201712"/>
    <s v="Décembre"/>
    <n v="2017"/>
    <s v="Brunschwing"/>
    <s v="jean paul"/>
    <n v="67"/>
    <s v="Homme"/>
    <d v="1949-02-07T00:00:00"/>
    <d v="2017-11-14T00:00:00"/>
    <d v="2017-12-09T00:00:00"/>
    <n v="25"/>
    <s v="Onco"/>
    <s v="Prostate"/>
    <s v="prostate"/>
    <n v="175"/>
    <n v="75"/>
    <n v="67"/>
    <s v="NC"/>
    <n v="22"/>
    <s v="renseigné"/>
    <s v="entre 18,5 et 25"/>
    <n v="1"/>
    <s v="entre 1 et 5"/>
    <s v="NC"/>
    <n v="-8"/>
    <n v="11"/>
    <s v="NC"/>
    <s v="gain"/>
    <s v="NC"/>
    <s v="NC"/>
    <s v="non renseigné"/>
    <s v="renseigné"/>
    <s v="renseigné"/>
    <n v="29"/>
    <s v="2_DM"/>
    <s v="NC"/>
    <n v="75"/>
    <s v="NC"/>
    <s v="NC"/>
    <s v="NC"/>
    <s v="NC"/>
    <n v="1"/>
    <n v="2"/>
    <s v="NC"/>
    <s v="NON"/>
    <s v="NC"/>
    <s v="NC"/>
    <s v="OUI"/>
    <s v="NON"/>
    <s v="OUI"/>
    <s v="NC"/>
    <s v="NC"/>
    <s v="OUI"/>
    <x v="0"/>
    <s v="NC"/>
    <s v="NC"/>
    <s v="NC"/>
    <s v="NC"/>
    <s v="NC"/>
    <s v="NC"/>
    <s v="NC"/>
    <s v="NC"/>
    <s v="NC"/>
    <s v="NC"/>
    <s v="NC"/>
    <s v="NC"/>
    <s v="OUI"/>
    <s v="NON"/>
    <s v="PO"/>
    <x v="1"/>
    <s v="NC"/>
    <s v="NC"/>
    <s v="NC"/>
  </r>
  <r>
    <n v="42"/>
    <x v="2"/>
    <s v="201612"/>
    <s v="Décembre"/>
    <n v="2016"/>
    <s v="Cachin"/>
    <s v="Henri"/>
    <n v="70"/>
    <s v="Homme"/>
    <d v="1946-09-27T00:00:00"/>
    <d v="2016-12-05T00:00:00"/>
    <d v="2016-12-12T00:00:00"/>
    <n v="7"/>
    <s v="Onco"/>
    <s v="Digestif"/>
    <s v="pancreas"/>
    <n v="174"/>
    <n v="57"/>
    <n v="59"/>
    <s v="NC"/>
    <n v="19"/>
    <s v="renseigné"/>
    <s v="entre 18,5 et 25"/>
    <n v="1"/>
    <s v="entre 1 et 5"/>
    <s v="NC"/>
    <n v="2"/>
    <n v="-4"/>
    <s v="NC"/>
    <s v="perte"/>
    <s v="NC"/>
    <s v="NC"/>
    <s v="non renseigné"/>
    <s v="renseigné"/>
    <s v="non renseigné"/>
    <s v="NC"/>
    <s v="1_OK"/>
    <s v="NC"/>
    <n v="50"/>
    <n v="0"/>
    <n v="0"/>
    <d v="2017-05-18T00:00:00"/>
    <d v="2016-12-28T00:00:00"/>
    <n v="0"/>
    <n v="0"/>
    <s v="NC"/>
    <s v="NC"/>
    <s v="NC"/>
    <s v="NC"/>
    <s v="NON"/>
    <s v="NON"/>
    <s v="NON"/>
    <s v="NC"/>
    <s v="NC"/>
    <s v="NON"/>
    <x v="1"/>
    <s v="N7"/>
    <s v="OUI"/>
    <s v="NC"/>
    <s v="NC"/>
    <s v="NC"/>
    <s v="NC"/>
    <s v="NC"/>
    <s v="NON"/>
    <s v="NC"/>
    <s v="on"/>
    <d v="2016-09-01T00:00:00"/>
    <n v="0"/>
    <s v="NON"/>
    <s v="OUI"/>
    <s v="IV"/>
    <x v="0"/>
    <d v="2016-12-03T00:00:00"/>
    <s v="staph hominis"/>
    <s v="iolimel/ staph hominis"/>
  </r>
  <r>
    <n v="92"/>
    <x v="3"/>
    <s v="201806"/>
    <s v="Juin"/>
    <n v="2018"/>
    <s v="Camilleri"/>
    <s v="colette"/>
    <n v="69"/>
    <s v="Femme"/>
    <d v="1948-10-04T00:00:00"/>
    <d v="2018-05-30T00:00:00"/>
    <d v="2018-06-04T00:00:00"/>
    <n v="5"/>
    <s v="Onco"/>
    <s v="Urinaire"/>
    <s v="vessie"/>
    <n v="155"/>
    <n v="38"/>
    <n v="49"/>
    <s v="NC"/>
    <n v="20"/>
    <s v="renseigné"/>
    <s v="entre 18,5 et 25"/>
    <n v="1"/>
    <s v="entre 1 et 5"/>
    <s v="NC"/>
    <n v="11"/>
    <n v="-29"/>
    <s v="NC"/>
    <s v="perte"/>
    <s v="NC"/>
    <s v="NC"/>
    <s v="non renseigné"/>
    <s v="renseigné"/>
    <s v="renseigné"/>
    <n v="33"/>
    <s v="1_OK"/>
    <s v="NC"/>
    <n v="9"/>
    <n v="0.88"/>
    <n v="0.82"/>
    <d v="2018-08-03T00:00:00"/>
    <s v="NC"/>
    <n v="0"/>
    <n v="0"/>
    <s v="m1"/>
    <s v="OUI"/>
    <s v="NON"/>
    <s v="NON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d v="2018-01-01T00:00:00"/>
    <s v="NC"/>
    <s v="NON"/>
    <s v="OUI"/>
    <s v="IV"/>
    <x v="1"/>
    <s v="NC"/>
    <s v="NC"/>
    <s v="NC"/>
  </r>
  <r>
    <n v="31"/>
    <x v="1"/>
    <s v="201706"/>
    <s v="Juin"/>
    <n v="2017"/>
    <s v="Carrera"/>
    <s v="jean paul"/>
    <n v="58"/>
    <s v="Homme"/>
    <d v="1957-10-30T00:00:00"/>
    <d v="2017-06-08T00:00:00"/>
    <d v="2017-06-10T00:00:00"/>
    <n v="2"/>
    <s v="Onco"/>
    <s v="Digestif"/>
    <s v="gastrique"/>
    <n v="170"/>
    <n v="68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10T00:00:00"/>
    <d v="2017-06-02T00:00:00"/>
    <n v="0"/>
    <n v="0"/>
    <s v="NC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43"/>
    <x v="2"/>
    <s v="201612"/>
    <s v="Décembre"/>
    <n v="2016"/>
    <s v="Carrere"/>
    <s v="Jacqueline"/>
    <n v="66"/>
    <s v="Femme"/>
    <d v="1950-01-19T00:00:00"/>
    <d v="2016-12-03T00:00:00"/>
    <d v="2016-12-05T00:00:00"/>
    <n v="2"/>
    <s v="Hemato"/>
    <s v=""/>
    <s v="LAM"/>
    <n v="153"/>
    <s v="NC"/>
    <n v="55"/>
    <s v="NC"/>
    <n v="23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1_OK"/>
    <s v="NC"/>
    <n v="0"/>
    <n v="0"/>
    <n v="0"/>
    <d v="2017-07-12T00:00:00"/>
    <d v="2017-04-05T00:00:00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hemocs mal realisées"/>
  </r>
  <r>
    <n v="93"/>
    <x v="3"/>
    <s v="201806"/>
    <s v="Juin"/>
    <n v="2018"/>
    <s v="ceniccola"/>
    <s v="patricia"/>
    <n v="56"/>
    <s v="Femme"/>
    <d v="1962-05-17T00:00:00"/>
    <d v="2018-06-04T00:00:00"/>
    <d v="2018-06-11T00:00:00"/>
    <n v="7"/>
    <s v="Onco"/>
    <s v="Gynécologique"/>
    <s v="sein"/>
    <n v="165"/>
    <n v="85"/>
    <n v="82"/>
    <s v="NC"/>
    <n v="30"/>
    <s v="renseigné"/>
    <s v="supérieur à 30"/>
    <n v="1"/>
    <s v="entre 1 et 5"/>
    <s v="NC"/>
    <n v="-3"/>
    <n v="4"/>
    <s v="NC"/>
    <s v="gain"/>
    <s v="NC"/>
    <s v="NC"/>
    <s v="non renseigné"/>
    <s v="renseigné"/>
    <s v="renseigné"/>
    <n v="36"/>
    <s v="1_OK"/>
    <s v="NC"/>
    <n v="83"/>
    <s v="NC"/>
    <s v="NC"/>
    <d v="2018-06-11T00:00:00"/>
    <s v="NC"/>
    <n v="0"/>
    <n v="0"/>
    <s v="NC"/>
    <s v="NON"/>
    <s v="NC"/>
    <s v="NC"/>
    <s v="OUI"/>
    <s v="NON"/>
    <s v="NON"/>
    <s v="NC"/>
    <s v="NON"/>
    <s v="NON"/>
    <x v="0"/>
    <s v="NC"/>
    <s v="NC"/>
    <s v="NC"/>
    <s v="NC"/>
    <s v="NC"/>
    <s v="NC"/>
    <s v="NC"/>
    <s v="NON"/>
    <s v="NC"/>
    <s v="NC"/>
    <d v="2018-04-01T00:00:00"/>
    <s v="NC"/>
    <s v="NON"/>
    <s v="NON"/>
    <s v="SP"/>
    <x v="1"/>
    <s v="NC"/>
    <s v="NC"/>
    <s v="NC"/>
  </r>
  <r>
    <n v="9"/>
    <x v="1"/>
    <s v="201706"/>
    <s v="Juin"/>
    <n v="2017"/>
    <s v="Champion"/>
    <s v="Rene"/>
    <n v="74"/>
    <s v="Homme"/>
    <d v="1942-02-04T00:00:00"/>
    <d v="2017-06-01T00:00:00"/>
    <d v="2017-06-27T00:00:00"/>
    <n v="26"/>
    <s v="Hemato"/>
    <s v=""/>
    <s v="myelome"/>
    <n v="178"/>
    <s v="NC"/>
    <n v="94"/>
    <n v="100"/>
    <n v="30"/>
    <s v="renseigné"/>
    <s v="supérieur à 30"/>
    <n v="5"/>
    <s v="entre 5 et 10"/>
    <n v="6"/>
    <s v="NC"/>
    <s v="NC"/>
    <s v="perte"/>
    <s v="NC"/>
    <n v="-6"/>
    <n v="6"/>
    <s v="renseigné"/>
    <s v="non renseigné"/>
    <s v="non renseigné"/>
    <s v="NC"/>
    <s v="4_NSP"/>
    <s v="NC"/>
    <n v="0"/>
    <n v="0"/>
    <n v="0"/>
    <d v="2017-07-03T00:00:00"/>
    <s v="NC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10"/>
    <x v="1"/>
    <s v="201706"/>
    <s v="Juin"/>
    <n v="2017"/>
    <s v="Chretien"/>
    <s v="Helene"/>
    <n v="82"/>
    <s v="Femme"/>
    <d v="1933-07-15T00:00:00"/>
    <d v="2017-06-01T00:00:00"/>
    <d v="2017-06-08T00:00:00"/>
    <n v="7"/>
    <s v="Hemato"/>
    <s v=""/>
    <s v="LAL"/>
    <n v="160"/>
    <n v="52"/>
    <n v="52"/>
    <n v="55"/>
    <n v="20"/>
    <s v="renseigné"/>
    <s v="entre 18,5 et 25"/>
    <n v="2"/>
    <s v="entre 1 et 5"/>
    <n v="3"/>
    <n v="0"/>
    <n v="0"/>
    <s v="perte"/>
    <s v="perte"/>
    <n v="-6"/>
    <n v="6"/>
    <s v="renseigné"/>
    <s v="renseigné"/>
    <s v="non renseigné"/>
    <s v="NC"/>
    <s v="2_DM"/>
    <s v="NC"/>
    <n v="0"/>
    <n v="0"/>
    <n v="0"/>
    <s v="NC"/>
    <s v="NC"/>
    <n v="0"/>
    <n v="0"/>
    <s v="NC"/>
    <s v="NC"/>
    <s v="NC"/>
    <s v="NC"/>
    <s v="OUI"/>
    <s v="NON"/>
    <s v="NC"/>
    <s v="NC"/>
    <s v="NC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126"/>
    <x v="0"/>
    <s v="201712"/>
    <s v="Décembre"/>
    <n v="2017"/>
    <s v="Chretien"/>
    <s v="Helene"/>
    <n v="84"/>
    <s v="Femme"/>
    <d v="1933-07-15T00:00:00"/>
    <d v="2017-11-14T00:00:00"/>
    <d v="2017-12-09T00:00:00"/>
    <n v="25"/>
    <s v="Hemato"/>
    <s v=""/>
    <s v="LA"/>
    <n v="163"/>
    <s v="NC"/>
    <n v="45"/>
    <n v="49"/>
    <n v="17"/>
    <s v="renseigné"/>
    <s v="&lt;18,5"/>
    <n v="2"/>
    <s v="entre 1 et 5"/>
    <n v="4"/>
    <s v="NC"/>
    <s v="NC"/>
    <s v="perte"/>
    <s v="NC"/>
    <n v="-9"/>
    <n v="9"/>
    <s v="renseigné"/>
    <s v="non renseigné"/>
    <s v="renseigné"/>
    <n v="27"/>
    <s v="3_DS"/>
    <s v="NC"/>
    <s v="NC"/>
    <s v="NC"/>
    <s v="NC"/>
    <d v="2017-12-09T00:00:00"/>
    <d v="2017-11-29T00:00:00"/>
    <n v="1"/>
    <n v="0"/>
    <s v="m6"/>
    <s v="NC"/>
    <s v="NC"/>
    <s v="DSE43"/>
    <s v="OUI"/>
    <s v="NON"/>
    <s v="OUI"/>
    <s v="NC"/>
    <s v="OUI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0"/>
    <d v="2017-11-15T00:00:00"/>
    <s v="staph epi"/>
    <s v="taph epi… pas d'olimel"/>
  </r>
  <r>
    <n v="127"/>
    <x v="0"/>
    <s v="201712"/>
    <s v="Décembre"/>
    <n v="2017"/>
    <s v="colombo"/>
    <s v="aldo"/>
    <n v="66"/>
    <s v="Homme"/>
    <d v="1951-01-09T00:00:00"/>
    <d v="2017-12-03T00:00:00"/>
    <d v="2017-12-13T00:00:00"/>
    <n v="10"/>
    <s v="Onco"/>
    <s v="Cérébral"/>
    <s v="ependymome du cervelet"/>
    <n v="183"/>
    <n v="74"/>
    <n v="64"/>
    <s v="NC"/>
    <n v="19"/>
    <s v="renseigné"/>
    <s v="entre 18,5 et 25"/>
    <n v="1"/>
    <s v="entre 1 et 5"/>
    <s v="NC"/>
    <n v="-10"/>
    <n v="14"/>
    <s v="NC"/>
    <s v="gain"/>
    <s v="NC"/>
    <s v="NC"/>
    <s v="non renseigné"/>
    <s v="renseigné"/>
    <s v="renseigné"/>
    <n v="39"/>
    <s v="1_OK"/>
    <s v="NC"/>
    <n v="12"/>
    <n v="1.21"/>
    <n v="0.87"/>
    <d v="2017-01-08T00:00:00"/>
    <s v="NC"/>
    <n v="1"/>
    <n v="2"/>
    <s v="m1"/>
    <s v="OUI"/>
    <s v="NC"/>
    <s v="NC"/>
    <s v="OUI"/>
    <s v="OUI"/>
    <s v="OUI"/>
    <s v="OUI"/>
    <s v="OUI"/>
    <s v="OUI"/>
    <x v="0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</r>
  <r>
    <n v="128"/>
    <x v="0"/>
    <s v="201712"/>
    <s v="Décembre"/>
    <n v="2017"/>
    <s v="costanzo"/>
    <s v="robert"/>
    <n v="76"/>
    <s v="Homme"/>
    <d v="1941-07-04T00:00:00"/>
    <d v="2017-12-01T00:00:00"/>
    <d v="2017-12-15T00:00:00"/>
    <n v="14"/>
    <s v="Hemato"/>
    <s v=""/>
    <s v="LLC"/>
    <n v="171"/>
    <n v="74"/>
    <n v="63"/>
    <s v="NC"/>
    <n v="22"/>
    <s v="non renseigné"/>
    <s v="NC"/>
    <n v="1"/>
    <s v="entre 1 et 5"/>
    <s v="NC"/>
    <n v="-11"/>
    <n v="15"/>
    <s v="NC"/>
    <s v="gain"/>
    <s v="NC"/>
    <s v="NC"/>
    <s v="non renseigné"/>
    <s v="renseigné"/>
    <s v="renseigné"/>
    <n v="26"/>
    <s v="3_DS"/>
    <s v="NC"/>
    <n v="48"/>
    <s v="NC"/>
    <s v="NC"/>
    <d v="2017-09-24T00:00:00"/>
    <s v="NC"/>
    <n v="0"/>
    <n v="2"/>
    <s v="m6"/>
    <s v="NON"/>
    <s v="NC"/>
    <s v="NC"/>
    <s v="NON"/>
    <s v="NON"/>
    <s v="NON"/>
    <s v="NC"/>
    <s v="OUI"/>
    <s v="OUI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68"/>
    <x v="2"/>
    <s v="201612"/>
    <s v="Décembre"/>
    <n v="2016"/>
    <s v="Danaila"/>
    <s v="Valuta"/>
    <n v="56"/>
    <s v="Femme"/>
    <d v="1960-11-16T00:00:00"/>
    <d v="2016-12-06T00:00:00"/>
    <d v="2016-12-08T00:00:00"/>
    <n v="1"/>
    <s v="Onco"/>
    <s v="ORL"/>
    <s v="ORL"/>
    <n v="170"/>
    <s v="NC"/>
    <n v="44"/>
    <s v="NC"/>
    <n v="15"/>
    <s v="non renseigné"/>
    <s v="NC"/>
    <n v="1"/>
    <s v="entre 1 et 5"/>
    <s v="NC"/>
    <s v="NC"/>
    <s v="NC"/>
    <s v="NC"/>
    <s v="NC"/>
    <s v="NC"/>
    <s v="NC"/>
    <s v="non renseigné"/>
    <s v="non renseigné"/>
    <s v="non renseigné"/>
    <s v="NC"/>
    <s v="3_DS"/>
    <s v="NC"/>
    <n v="0"/>
    <n v="0"/>
    <n v="0"/>
    <d v="2018-08-14T00:00:00"/>
    <d v="2017-01-25T00:00:00"/>
    <n v="0"/>
    <n v="0"/>
    <s v="NC"/>
    <s v="NC"/>
    <s v="NC"/>
    <s v="NC"/>
    <s v="NON"/>
    <s v="NON"/>
    <s v="NON"/>
    <s v="NON"/>
    <s v="NC"/>
    <s v="NON"/>
    <x v="0"/>
    <s v="NC"/>
    <s v="NC"/>
    <s v="NC"/>
    <s v="NC"/>
    <s v="NC"/>
    <s v="NC"/>
    <s v="NC"/>
    <s v="OUI"/>
    <s v="NC"/>
    <s v="NC"/>
    <s v="NC"/>
    <n v="0"/>
    <s v="NON"/>
    <s v="OUI"/>
    <s v="IV"/>
    <x v="1"/>
    <s v="NC"/>
    <s v="NC"/>
    <s v="NC"/>
  </r>
  <r>
    <n v="129"/>
    <x v="0"/>
    <s v="201712"/>
    <s v="Décembre"/>
    <n v="2017"/>
    <s v="Delprete"/>
    <s v="maria"/>
    <n v="82"/>
    <s v="Femme"/>
    <d v="1935-07-06T00:00:00"/>
    <d v="2017-11-09T00:00:00"/>
    <d v="2017-12-08T00:00:00"/>
    <n v="29"/>
    <s v="Hemato"/>
    <s v=""/>
    <s v="myelome"/>
    <n v="160"/>
    <n v="84"/>
    <n v="73"/>
    <n v="69.400000000000006"/>
    <n v="29"/>
    <s v="renseigné"/>
    <s v="entre 25 et 30"/>
    <n v="13"/>
    <s v="supérieur à 10"/>
    <n v="-3.5999999999999943"/>
    <n v="-11"/>
    <n v="13"/>
    <s v="gain"/>
    <s v="gain"/>
    <n v="5"/>
    <n v="-5"/>
    <s v="renseigné"/>
    <s v="renseigné"/>
    <s v="renseigné"/>
    <n v="27"/>
    <s v="3_DS"/>
    <s v="NC"/>
    <s v="NC"/>
    <s v="NC"/>
    <s v="NC"/>
    <d v="2017-12-08T00:00:00"/>
    <d v="2017-12-01T00:00:00"/>
    <n v="0"/>
    <n v="0"/>
    <s v="m6"/>
    <s v="NC"/>
    <s v="NC"/>
    <s v="DSE43"/>
    <s v="OUI"/>
    <s v="NON"/>
    <s v="NON"/>
    <s v="NC"/>
    <s v="NC"/>
    <s v="NON"/>
    <x v="0"/>
    <s v="NC"/>
    <s v="NC"/>
    <s v="NC"/>
    <s v="NC"/>
    <s v="NC"/>
    <s v="NC"/>
    <s v="NC"/>
    <s v="OUI"/>
    <s v="NC"/>
    <s v="NC"/>
    <s v="NC"/>
    <s v="NC"/>
    <s v="OUI"/>
    <s v="NON"/>
    <s v="PO"/>
    <x v="1"/>
    <s v="NC"/>
    <s v="NC"/>
    <s v="NC"/>
  </r>
  <r>
    <n v="154"/>
    <x v="3"/>
    <s v="201806"/>
    <s v="Juin"/>
    <n v="2018"/>
    <s v="Demongeot"/>
    <s v="Betty"/>
    <n v="68"/>
    <s v="Femme"/>
    <d v="1949-08-21T00:00:00"/>
    <d v="2018-06-06T00:00:00"/>
    <d v="2018-06-08T00:00:00"/>
    <n v="2"/>
    <s v="Onco"/>
    <s v="Digestif"/>
    <s v="pancreas"/>
    <n v="160"/>
    <n v="70"/>
    <n v="66"/>
    <s v="NC"/>
    <n v="26"/>
    <s v="non renseigné"/>
    <s v="NC"/>
    <n v="1"/>
    <s v="entre 1 et 5"/>
    <s v="NC"/>
    <n v="-4"/>
    <n v="6"/>
    <s v="NC"/>
    <s v="gain"/>
    <s v="NC"/>
    <s v="NC"/>
    <s v="non renseigné"/>
    <s v="renseigné"/>
    <s v="renseigné"/>
    <n v="31"/>
    <s v="1_OK"/>
    <s v="NC"/>
    <n v="40"/>
    <s v="NC"/>
    <s v="NC"/>
    <s v="NC"/>
    <s v="NC"/>
    <n v="2"/>
    <n v="0"/>
    <s v="m1"/>
    <s v="NON"/>
    <s v="NC"/>
    <s v="NC"/>
    <s v="NON"/>
    <s v="NON"/>
    <s v="NON"/>
    <s v="NC"/>
    <s v="nsp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113"/>
    <x v="3"/>
    <s v="201806"/>
    <s v="Juin"/>
    <n v="2018"/>
    <s v="Derrien"/>
    <s v="gilbert"/>
    <n v="69"/>
    <s v="Homme"/>
    <d v="1945-08-08T00:00:00"/>
    <d v="2018-06-05T00:00:00"/>
    <d v="2018-06-29T00:00:00"/>
    <n v="24"/>
    <s v="Onco"/>
    <s v="Digestif"/>
    <s v="colon"/>
    <n v="174"/>
    <s v="NC"/>
    <n v="52"/>
    <s v="NC"/>
    <n v="17"/>
    <s v="renseigné"/>
    <s v="&lt;18,5"/>
    <n v="1"/>
    <s v="entre 1 et 5"/>
    <s v="NC"/>
    <s v="NC"/>
    <s v="NC"/>
    <s v="NC"/>
    <s v="NC"/>
    <s v="NC"/>
    <s v="NC"/>
    <s v="non renseigné"/>
    <s v="non renseigné"/>
    <s v="renseigné"/>
    <n v="27"/>
    <s v="2_DM"/>
    <s v="NC"/>
    <n v="80"/>
    <n v="1.02"/>
    <n v="0.85"/>
    <d v="2018-07-07T00:00:00"/>
    <s v="NC"/>
    <n v="1"/>
    <n v="2"/>
    <s v="NC"/>
    <s v="OUI"/>
    <s v="NON"/>
    <s v="NC"/>
    <s v="OUI"/>
    <s v="OUI"/>
    <s v="OUI"/>
    <s v="NC"/>
    <s v="NON"/>
    <s v="OUI"/>
    <x v="0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</r>
  <r>
    <n v="28"/>
    <x v="1"/>
    <s v="201706"/>
    <s v="Juin"/>
    <n v="2017"/>
    <s v="Desnouveaux "/>
    <s v="Gilles"/>
    <n v="62"/>
    <s v="Homme"/>
    <d v="1954-01-10T00:00:00"/>
    <d v="2017-06-07T00:00:00"/>
    <d v="2017-06-08T00:00:00"/>
    <n v="1"/>
    <s v="Onco"/>
    <s v="Digestif"/>
    <s v="gastrique"/>
    <n v="175"/>
    <n v="50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08T00:00:00"/>
    <d v="2017-05-16T00:00:00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16"/>
    <x v="3"/>
    <s v="201806"/>
    <s v="Juin"/>
    <n v="2018"/>
    <s v="DHO"/>
    <s v="lucette"/>
    <n v="73"/>
    <s v="Femme"/>
    <d v="1945-01-17T00:00:00"/>
    <d v="2018-06-07T00:00:00"/>
    <d v="2018-07-03T00:00:00"/>
    <n v="26"/>
    <s v="Onco"/>
    <s v="Digestif"/>
    <s v="CHC"/>
    <n v="151"/>
    <n v="86"/>
    <n v="74"/>
    <n v="80"/>
    <n v="32"/>
    <s v="renseigné"/>
    <s v="supérieur à 30"/>
    <n v="3"/>
    <s v="entre 1 et 5"/>
    <n v="6"/>
    <n v="-12"/>
    <n v="14"/>
    <s v="perte"/>
    <s v="gain"/>
    <n v="-8"/>
    <n v="8"/>
    <s v="renseigné"/>
    <s v="renseigné"/>
    <s v="renseigné"/>
    <n v="30"/>
    <s v="3_DS"/>
    <s v="NC"/>
    <n v="40"/>
    <s v="NC"/>
    <s v="NC"/>
    <d v="2018-07-12T00:00:00"/>
    <s v="NC"/>
    <n v="0"/>
    <n v="0"/>
    <s v="m1"/>
    <s v="NON"/>
    <s v="NC"/>
    <s v="DSE43"/>
    <s v="OUI"/>
    <s v="OUI"/>
    <s v="NON"/>
    <s v="NC"/>
    <s v="NC"/>
    <s v="NON"/>
    <x v="0"/>
    <s v="NC"/>
    <s v="NC"/>
    <s v="NC"/>
    <s v="NC"/>
    <s v="NC"/>
    <s v="NC"/>
    <s v="NC"/>
    <s v="OUI"/>
    <s v="NC"/>
    <s v="NC"/>
    <d v="2017-11-01T00:00:00"/>
    <s v="NC"/>
    <s v="NON"/>
    <s v="NON"/>
    <s v="SP"/>
    <x v="1"/>
    <s v="NC"/>
    <s v="NC"/>
    <s v="NC"/>
  </r>
  <r>
    <n v="130"/>
    <x v="0"/>
    <s v="201712"/>
    <s v="Décembre"/>
    <n v="2017"/>
    <s v="Enard"/>
    <s v="eric"/>
    <n v="58"/>
    <s v="Homme"/>
    <d v="1959-06-28T00:00:00"/>
    <d v="2017-10-27T00:00:00"/>
    <d v="2017-12-11T00:00:00"/>
    <n v="45"/>
    <s v="Onco"/>
    <s v="Prostate"/>
    <s v="prostate"/>
    <n v="184"/>
    <n v="77"/>
    <n v="69"/>
    <n v="66"/>
    <n v="20"/>
    <s v="renseigné"/>
    <s v="entre 18,5 et 25"/>
    <n v="7"/>
    <s v="entre 5 et 10"/>
    <n v="-3"/>
    <n v="-8"/>
    <n v="10"/>
    <s v="gain"/>
    <s v="gain"/>
    <n v="4"/>
    <n v="-4"/>
    <s v="renseigné"/>
    <s v="renseigné"/>
    <s v="renseigné"/>
    <n v="30"/>
    <s v="2_DM"/>
    <s v="NC"/>
    <n v="20"/>
    <s v="NC"/>
    <s v="NC"/>
    <d v="2017-12-20T00:00:00"/>
    <d v="2017-12-11T00:00:00"/>
    <n v="0"/>
    <n v="0"/>
    <s v="m6"/>
    <s v="NC"/>
    <s v="NC"/>
    <s v="DME44.1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131"/>
    <x v="0"/>
    <s v="201712"/>
    <s v="Décembre"/>
    <n v="2017"/>
    <s v="Eymin"/>
    <s v="jeanine"/>
    <n v="67"/>
    <s v="Femme"/>
    <d v="1950-01-29T00:00:00"/>
    <d v="2017-11-27T00:00:00"/>
    <d v="2017-12-20T00:00:00"/>
    <n v="23"/>
    <s v="Onco"/>
    <s v="ORL"/>
    <s v="ORL"/>
    <n v="162"/>
    <n v="55"/>
    <n v="53"/>
    <n v="57"/>
    <n v="20"/>
    <s v="renseigné"/>
    <s v="entre 18,5 et 25"/>
    <n v="3"/>
    <s v="entre 1 et 5"/>
    <n v="4"/>
    <n v="-2"/>
    <n v="4"/>
    <s v="perte"/>
    <s v="gain"/>
    <n v="-8"/>
    <n v="8"/>
    <s v="renseigné"/>
    <s v="renseigné"/>
    <s v="renseigné"/>
    <n v="22"/>
    <s v="2_DM"/>
    <s v="NC"/>
    <n v="54"/>
    <s v="NC"/>
    <s v="NC"/>
    <d v="2018-04-04T00:00:00"/>
    <s v="NC"/>
    <n v="0"/>
    <n v="0"/>
    <s v="m1"/>
    <s v="NON"/>
    <s v="NC"/>
    <s v="NC"/>
    <s v="NON"/>
    <s v="OUI"/>
    <s v="NON"/>
    <s v="NC"/>
    <s v="NC"/>
    <s v="NON"/>
    <x v="2"/>
    <s v="GPE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94"/>
    <x v="3"/>
    <s v="201806"/>
    <s v="Juin"/>
    <n v="2018"/>
    <s v="Faragoni"/>
    <s v="jean"/>
    <n v="84"/>
    <s v="Homme"/>
    <d v="1934-04-30T00:00:00"/>
    <d v="2018-05-31T00:00:00"/>
    <d v="2018-06-07T00:00:00"/>
    <n v="7"/>
    <s v="Onco"/>
    <s v="Urinaire"/>
    <s v="vessie"/>
    <n v="176"/>
    <n v="97"/>
    <n v="78"/>
    <n v="81"/>
    <n v="25"/>
    <s v="renseigné"/>
    <s v="entre 25 et 30"/>
    <n v="1"/>
    <s v="entre 1 et 5"/>
    <n v="3"/>
    <n v="-19"/>
    <n v="20"/>
    <s v="perte"/>
    <s v="gain"/>
    <n v="-4"/>
    <n v="4"/>
    <s v="renseigné"/>
    <s v="renseigné"/>
    <s v="non renseigné"/>
    <s v="NC"/>
    <s v="4_NSP"/>
    <s v="NC"/>
    <s v="NC"/>
    <s v="NC"/>
    <s v="NC"/>
    <d v="2018-08-02T00:00:00"/>
    <s v="NC"/>
    <n v="1"/>
    <n v="2"/>
    <s v="m6"/>
    <s v="NC"/>
    <s v="NC"/>
    <s v="NC"/>
    <s v="NON"/>
    <s v="NON"/>
    <s v="NON"/>
    <s v="NC"/>
    <s v="NON"/>
    <s v="OUI"/>
    <x v="0"/>
    <s v="NC"/>
    <s v="NC"/>
    <s v="NC"/>
    <s v="NC"/>
    <s v="NC"/>
    <s v="NC"/>
    <s v="NC"/>
    <s v="OUI"/>
    <s v="NC"/>
    <s v="NC"/>
    <d v="2018-02-01T00:00:00"/>
    <s v="NC"/>
    <s v="NON"/>
    <s v="NON"/>
    <s v="SP"/>
    <x v="1"/>
    <s v="NC"/>
    <s v="NC"/>
    <s v="NC"/>
  </r>
  <r>
    <n v="132"/>
    <x v="0"/>
    <s v="201712"/>
    <s v="Décembre"/>
    <n v="2017"/>
    <s v="Fautrier"/>
    <s v="Patrice"/>
    <n v="71"/>
    <s v="Homme"/>
    <d v="1946-03-29T00:00:00"/>
    <d v="2017-11-13T00:00:00"/>
    <d v="2017-12-14T00:00:00"/>
    <n v="31"/>
    <s v="Onco"/>
    <s v="ORL"/>
    <s v="ORL"/>
    <n v="174"/>
    <s v="NC"/>
    <n v="72"/>
    <n v="70"/>
    <n v="24"/>
    <s v="renseigné"/>
    <s v="entre 18,5 et 25"/>
    <n v="3"/>
    <s v="entre 1 et 5"/>
    <n v="-2"/>
    <s v="NC"/>
    <s v="NC"/>
    <s v="gain"/>
    <s v="NC"/>
    <n v="3"/>
    <n v="-3"/>
    <s v="renseigné"/>
    <s v="non renseigné"/>
    <s v="renseigné"/>
    <n v="19"/>
    <s v="3_DS"/>
    <s v="NC"/>
    <s v="NC"/>
    <s v="NC"/>
    <s v="NC"/>
    <d v="2018-06-26T00:00:00"/>
    <d v="2018-05-30T00:00:00"/>
    <n v="0"/>
    <n v="0"/>
    <s v="NC"/>
    <s v="NON"/>
    <s v="NC"/>
    <s v="DSE43"/>
    <s v="OUI"/>
    <s v="OUI"/>
    <s v="OUI"/>
    <s v="NC"/>
    <s v="OUI"/>
    <s v="OUI"/>
    <x v="1"/>
    <s v="NC"/>
    <s v="OUI"/>
    <s v="NON"/>
    <s v="NC"/>
    <s v="NC"/>
    <s v="NC"/>
    <s v="NC"/>
    <s v="OUI"/>
    <s v="NC"/>
    <s v="on"/>
    <s v="NC"/>
    <s v="NC"/>
    <s v="NON"/>
    <s v="OUI"/>
    <s v="IV"/>
    <x v="0"/>
    <d v="2017-11-21T00:00:00"/>
    <s v="staph epi"/>
    <s v="juste avant hospit , avait olimel"/>
  </r>
  <r>
    <n v="146"/>
    <x v="0"/>
    <s v="201712"/>
    <s v="Décembre"/>
    <n v="2017"/>
    <s v="Fecy"/>
    <s v="frederic"/>
    <n v="54"/>
    <s v="Homme"/>
    <d v="1963-08-07T00:00:00"/>
    <d v="2017-12-06T00:00:00"/>
    <d v="2017-12-21T00:00:00"/>
    <n v="15"/>
    <s v="Onco"/>
    <s v="Digestif"/>
    <s v="colon"/>
    <n v="183"/>
    <n v="61"/>
    <n v="51"/>
    <n v="49"/>
    <n v="15"/>
    <s v="renseigné"/>
    <s v="&lt;18,5"/>
    <n v="2"/>
    <s v="entre 1 et 5"/>
    <n v="-2"/>
    <n v="-10"/>
    <n v="16"/>
    <s v="gain"/>
    <s v="gain"/>
    <n v="4"/>
    <n v="-4"/>
    <s v="renseigné"/>
    <s v="renseigné"/>
    <s v="non renseigné"/>
    <s v="NC"/>
    <s v="3_DS"/>
    <s v="NC"/>
    <s v="NC"/>
    <s v="NC"/>
    <s v="NC"/>
    <d v="2018-03-03T00:00:00"/>
    <d v="2018-02-27T00:00:00"/>
    <n v="3"/>
    <n v="2"/>
    <s v="m1"/>
    <s v="NC"/>
    <s v="NC"/>
    <s v="DSE43"/>
    <s v="OUI"/>
    <s v="NON"/>
    <s v="OUI"/>
    <s v="OUI"/>
    <s v="OUI"/>
    <s v="OUI"/>
    <x v="1"/>
    <s v="N7"/>
    <s v="NC"/>
    <s v="NON"/>
    <s v="NON"/>
    <s v="NC"/>
    <s v="NC"/>
    <s v="NC"/>
    <s v="NC"/>
    <s v="NC"/>
    <s v="on"/>
    <s v="NC"/>
    <s v="NC"/>
    <s v="NON"/>
    <s v="OUI"/>
    <s v="IV"/>
    <x v="1"/>
    <s v="NC"/>
    <s v="NC"/>
    <s v="NC"/>
  </r>
  <r>
    <n v="69"/>
    <x v="2"/>
    <s v="201612"/>
    <s v="Décembre"/>
    <n v="2016"/>
    <s v="Ferrero"/>
    <s v="Bernard"/>
    <n v="62"/>
    <s v="Homme"/>
    <d v="1954-09-07T00:00:00"/>
    <d v="2017-12-07T00:00:00"/>
    <d v="2017-12-15T00:00:00"/>
    <n v="8"/>
    <s v="Onco"/>
    <s v="Digestif"/>
    <s v="CHC"/>
    <n v="170"/>
    <n v="65"/>
    <n v="70"/>
    <n v="72"/>
    <n v="24"/>
    <s v="renseigné"/>
    <s v="entre 18,5 et 25"/>
    <n v="2"/>
    <s v="entre 1 et 5"/>
    <n v="2"/>
    <n v="5"/>
    <n v="-8"/>
    <s v="perte"/>
    <s v="perte"/>
    <n v="-3"/>
    <n v="3"/>
    <s v="renseigné"/>
    <s v="renseigné"/>
    <s v="renseigné"/>
    <n v="13"/>
    <s v="3_DS"/>
    <s v="NC"/>
    <n v="0"/>
    <n v="0"/>
    <n v="0"/>
    <d v="2017-01-01T00:00:00"/>
    <s v="NC"/>
    <n v="0"/>
    <n v="3"/>
    <s v="NC"/>
    <s v="NC"/>
    <s v="NC"/>
    <s v="NC"/>
    <s v="OUI"/>
    <s v="NON"/>
    <s v="NON"/>
    <s v="NC"/>
    <s v="NC"/>
    <s v="OUI"/>
    <x v="1"/>
    <s v="N7"/>
    <s v="OUI"/>
    <s v="NC"/>
    <s v="NC"/>
    <s v="NC"/>
    <s v="NC"/>
    <s v="NC"/>
    <s v="NC"/>
    <s v="NC"/>
    <s v="NC"/>
    <d v="2016-11-01T00:00:00"/>
    <n v="0"/>
    <s v="OUI"/>
    <s v="NON"/>
    <s v="PO"/>
    <x v="0"/>
    <d v="2016-12-16T00:00:00"/>
    <s v="staph epi"/>
    <s v="olimel/staph epi"/>
  </r>
  <r>
    <n v="121"/>
    <x v="3"/>
    <s v="201806"/>
    <s v="Juin"/>
    <n v="2018"/>
    <s v="Fourmillier"/>
    <s v="Josette"/>
    <n v="66"/>
    <s v="Femme"/>
    <d v="1950-09-06T00:00:00"/>
    <d v="2018-06-06T00:00:00"/>
    <d v="2018-06-13T00:00:00"/>
    <n v="7"/>
    <s v="Onco"/>
    <s v="Gynécologique"/>
    <s v="ovaire"/>
    <n v="162"/>
    <n v="70"/>
    <n v="69"/>
    <s v="NC"/>
    <n v="26"/>
    <s v="non renseigné"/>
    <s v="NC"/>
    <n v="1"/>
    <s v="entre 1 et 5"/>
    <s v="NC"/>
    <n v="-1"/>
    <n v="1"/>
    <s v="NC"/>
    <s v="gain"/>
    <s v="NC"/>
    <s v="NC"/>
    <s v="non renseigné"/>
    <s v="renseigné"/>
    <s v="renseigné"/>
    <n v="25"/>
    <s v="2_DM"/>
    <s v="NC"/>
    <n v="83"/>
    <s v="NC"/>
    <s v="NC"/>
    <s v="NC"/>
    <s v="NC"/>
    <n v="0"/>
    <n v="0"/>
    <s v="NC"/>
    <s v="NON"/>
    <s v="NC"/>
    <s v="NC"/>
    <s v="NC"/>
    <s v="OUI"/>
    <s v="NON"/>
    <s v="NC"/>
    <s v="NON"/>
    <s v="NON"/>
    <x v="0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</r>
  <r>
    <n v="147"/>
    <x v="0"/>
    <s v="201712"/>
    <s v="Décembre"/>
    <n v="2017"/>
    <s v="Francheschini "/>
    <s v="germaine"/>
    <n v="74"/>
    <s v="Femme"/>
    <d v="1943-05-07T00:00:00"/>
    <d v="2017-12-06T00:00:00"/>
    <d v="2017-12-21T00:00:00"/>
    <n v="15"/>
    <s v="Onco"/>
    <s v="Gynécologique"/>
    <s v="sein"/>
    <n v="160"/>
    <n v="44"/>
    <n v="40"/>
    <n v="42"/>
    <n v="16"/>
    <s v="renseigné"/>
    <s v="&lt;18,5"/>
    <n v="2"/>
    <s v="entre 1 et 5"/>
    <n v="2"/>
    <n v="-4"/>
    <n v="9"/>
    <s v="perte"/>
    <s v="gain"/>
    <n v="-5"/>
    <n v="5"/>
    <s v="renseigné"/>
    <s v="renseigné"/>
    <s v="non renseigné"/>
    <s v="NC"/>
    <s v="3_DS"/>
    <s v="NC"/>
    <s v="NC"/>
    <s v="NC"/>
    <s v="NC"/>
    <d v="2018-08-20T00:00:00"/>
    <d v="2018-04-18T00:00:00"/>
    <n v="1"/>
    <n v="2"/>
    <s v="m7"/>
    <s v="NON"/>
    <s v="NC"/>
    <s v="NC"/>
    <s v="OUI"/>
    <s v="OUI"/>
    <s v="OUI"/>
    <s v="OUI"/>
    <s v="NC"/>
    <s v="OUI"/>
    <x v="1"/>
    <s v="N7"/>
    <s v="NC"/>
    <s v="NC"/>
    <s v="NC"/>
    <s v="NC"/>
    <s v="NC"/>
    <s v="NC"/>
    <s v="NON"/>
    <s v="NC"/>
    <s v="NC"/>
    <s v="NC"/>
    <s v="NC"/>
    <s v="NON"/>
    <s v="OUI"/>
    <s v="IV"/>
    <x v="0"/>
    <d v="2017-12-04T00:00:00"/>
    <s v="klebsielle"/>
    <s v="olimel/ klebsielle avait NP ala maison"/>
  </r>
  <r>
    <n v="11"/>
    <x v="1"/>
    <s v="201706"/>
    <s v="Juin"/>
    <n v="2017"/>
    <s v="Gachelin"/>
    <s v="Nicole"/>
    <n v="81"/>
    <s v="Femme"/>
    <d v="1935-03-03T00:00:00"/>
    <d v="2017-05-30T00:00:00"/>
    <d v="2017-06-09T00:00:00"/>
    <n v="10"/>
    <s v="Onco"/>
    <s v="Digestif"/>
    <s v="pancreas"/>
    <s v="NC"/>
    <s v="NC"/>
    <s v="NC"/>
    <s v="NC"/>
    <s v="NC"/>
    <s v="non renseigné"/>
    <s v="NC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7-05T00:00:00"/>
    <d v="2017-06-12T00:00:00"/>
    <n v="0"/>
    <n v="0"/>
    <s v="NC"/>
    <s v="NC"/>
    <s v="NC"/>
    <s v="NC"/>
    <s v="NC"/>
    <s v="NON"/>
    <s v="NC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95"/>
    <x v="3"/>
    <s v="201806"/>
    <s v="Juin"/>
    <n v="2018"/>
    <s v="Gaignier"/>
    <s v="Jean marc"/>
    <n v="66"/>
    <s v="Homme"/>
    <d v="1951-10-29T00:00:00"/>
    <d v="2018-05-24T00:00:00"/>
    <d v="2018-06-13T00:00:00"/>
    <n v="20"/>
    <s v="Onco"/>
    <s v="ORL"/>
    <s v="ORL"/>
    <n v="181"/>
    <n v="97"/>
    <n v="86"/>
    <n v="89"/>
    <n v="26"/>
    <s v="renseigné"/>
    <s v="entre 25 et 30"/>
    <n v="2"/>
    <s v="entre 1 et 5"/>
    <n v="3"/>
    <n v="-11"/>
    <n v="11"/>
    <s v="perte"/>
    <s v="gain"/>
    <n v="-3"/>
    <n v="3"/>
    <s v="renseigné"/>
    <s v="renseigné"/>
    <s v="renseigné"/>
    <n v="26"/>
    <s v="2_DM"/>
    <s v="NC"/>
    <n v="11"/>
    <n v="0.87"/>
    <n v="0.65"/>
    <d v="2018-06-23T00:00:00"/>
    <d v="2018-05-26T00:00:00"/>
    <n v="2"/>
    <n v="2"/>
    <s v="m6"/>
    <s v="OUI"/>
    <s v="OUI"/>
    <s v="DME44.1"/>
    <s v="OUI"/>
    <s v="OUI"/>
    <s v="OUI"/>
    <s v="OUI"/>
    <s v="OUI"/>
    <s v="OUI"/>
    <x v="2"/>
    <s v="sng"/>
    <s v="NC"/>
    <s v="NC"/>
    <s v="NON"/>
    <s v="NC"/>
    <s v="NC"/>
    <s v="NC"/>
    <s v="NON"/>
    <s v="NC"/>
    <s v="NC"/>
    <d v="2018-03-01T00:00:00"/>
    <s v="NC"/>
    <s v="NON"/>
    <s v="OUI"/>
    <s v="IV"/>
    <x v="1"/>
    <s v="NC"/>
    <s v="NC"/>
    <s v="NC"/>
  </r>
  <r>
    <n v="45"/>
    <x v="2"/>
    <s v="201612"/>
    <s v="Décembre"/>
    <n v="2016"/>
    <s v="Giannasi"/>
    <s v="Celine"/>
    <n v="45"/>
    <s v="Femme"/>
    <d v="1971-04-15T00:00:00"/>
    <d v="2016-11-30T00:00:00"/>
    <d v="2016-12-05T00:00:00"/>
    <n v="5"/>
    <s v="Onco"/>
    <s v="Gynécologique"/>
    <s v="sein"/>
    <n v="159"/>
    <n v="56"/>
    <n v="55"/>
    <n v="54"/>
    <n v="22"/>
    <s v="renseigné"/>
    <s v="entre 18,5 et 25"/>
    <n v="2"/>
    <s v="entre 1 et 5"/>
    <n v="-1"/>
    <n v="-1"/>
    <n v="2"/>
    <s v="gain"/>
    <s v="gain"/>
    <n v="2"/>
    <n v="-2"/>
    <s v="renseigné"/>
    <s v="renseigné"/>
    <s v="non renseigné"/>
    <s v="NC"/>
    <s v="1_OK"/>
    <s v="NC"/>
    <n v="0"/>
    <n v="0"/>
    <n v="0"/>
    <d v="2017-03-24T00:00:00"/>
    <d v="2017-03-03T00:00:00"/>
    <n v="0"/>
    <n v="0"/>
    <s v="NC"/>
    <s v="NC"/>
    <s v="NC"/>
    <s v="NC"/>
    <s v="OUI"/>
    <s v="OUI"/>
    <s v="NON"/>
    <s v="NC"/>
    <s v="NC"/>
    <s v="NON"/>
    <x v="1"/>
    <s v="NC"/>
    <s v="NC"/>
    <s v="NC"/>
    <s v="NC"/>
    <s v="NC"/>
    <s v="NC"/>
    <s v="NC"/>
    <s v="NON"/>
    <s v="NC"/>
    <s v="NC"/>
    <d v="2016-10-01T00:00:00"/>
    <n v="0"/>
    <s v="NON"/>
    <s v="OUI"/>
    <s v="IV"/>
    <x v="1"/>
    <s v="NC"/>
    <m/>
    <s v="inf en mars 2017 a staph epi/ NP deces dans les suites"/>
  </r>
  <r>
    <n v="117"/>
    <x v="3"/>
    <s v="201806"/>
    <s v="Juin"/>
    <n v="2018"/>
    <s v="Gomez"/>
    <s v="helene"/>
    <n v="53"/>
    <s v="Femme"/>
    <d v="1965-04-14T00:00:00"/>
    <d v="2018-06-07T00:00:00"/>
    <d v="2018-06-09T00:00:00"/>
    <n v="2"/>
    <s v="Hemato"/>
    <s v=""/>
    <s v="lymphome"/>
    <n v="166"/>
    <n v="72"/>
    <n v="70"/>
    <s v="NC"/>
    <n v="25"/>
    <s v="renseigné"/>
    <s v="entre 25 et 30"/>
    <n v="1"/>
    <s v="entre 1 et 5"/>
    <s v="NC"/>
    <n v="-2"/>
    <n v="3"/>
    <s v="NC"/>
    <s v="gain"/>
    <s v="NC"/>
    <s v="NC"/>
    <s v="non renseigné"/>
    <s v="renseigné"/>
    <s v="renseigné"/>
    <n v="37"/>
    <s v="1_OK"/>
    <s v="NC"/>
    <n v="3"/>
    <s v="NC"/>
    <s v="NC"/>
    <d v="2018-09-19T00:00:00"/>
    <s v="NC"/>
    <n v="0"/>
    <n v="0"/>
    <s v="NC"/>
    <s v="NON"/>
    <s v="NC"/>
    <s v="NC"/>
    <s v="NON"/>
    <s v="OUI"/>
    <s v="OUI"/>
    <s v="NC"/>
    <s v="NON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46"/>
    <x v="2"/>
    <s v="201612"/>
    <s v="Décembre"/>
    <n v="2016"/>
    <s v="Goulas"/>
    <s v="Ginette"/>
    <n v="71"/>
    <s v="Femme"/>
    <d v="1945-10-09T00:00:00"/>
    <d v="2016-11-14T00:00:00"/>
    <d v="2017-01-04T00:00:00"/>
    <n v="51"/>
    <s v="Onco"/>
    <s v="Gynécologique"/>
    <s v="ovaire"/>
    <n v="166"/>
    <n v="78"/>
    <n v="70"/>
    <s v="NC"/>
    <n v="25"/>
    <s v="renseigné"/>
    <s v="entre 25 et 30"/>
    <n v="1"/>
    <s v="entre 1 et 5"/>
    <s v="NC"/>
    <n v="-8"/>
    <n v="10"/>
    <s v="NC"/>
    <s v="gain"/>
    <s v="NC"/>
    <s v="NC"/>
    <s v="non renseigné"/>
    <s v="renseigné"/>
    <s v="non renseigné"/>
    <s v="NC"/>
    <s v="4_NSP"/>
    <s v="NC"/>
    <n v="0"/>
    <n v="0"/>
    <n v="0"/>
    <d v="2017-01-04T00:00:00"/>
    <d v="2016-12-21T00:00:00"/>
    <n v="0"/>
    <n v="0"/>
    <s v="NC"/>
    <s v="NC"/>
    <s v="NC"/>
    <s v="NC"/>
    <s v="OUI"/>
    <s v="NON"/>
    <s v="NON"/>
    <s v="NC"/>
    <s v="NC"/>
    <s v="NON"/>
    <x v="1"/>
    <s v="N7"/>
    <s v="NC"/>
    <s v="NC"/>
    <s v="NC"/>
    <s v="NC"/>
    <s v="NC"/>
    <s v="NC"/>
    <s v="NON"/>
    <s v="NC"/>
    <s v="NC"/>
    <d v="2016-08-01T00:00:00"/>
    <n v="0"/>
    <s v="NON"/>
    <s v="OUI"/>
    <s v="IV"/>
    <x v="0"/>
    <d v="2017-01-03T00:00:00"/>
    <s v="stpah epi/E.Coli"/>
    <s v="sous olimel juste avant hospit , staph epi + e.coli"/>
  </r>
  <r>
    <n v="32"/>
    <x v="1"/>
    <s v="201706"/>
    <s v="Juin"/>
    <n v="2017"/>
    <s v="Gracia"/>
    <s v="Danielle"/>
    <n v="76"/>
    <s v="Femme"/>
    <d v="1939-07-12T00:00:00"/>
    <d v="2017-06-08T00:00:00"/>
    <d v="2017-06-13T00:00:00"/>
    <n v="5"/>
    <s v="Onco"/>
    <s v="Digestif"/>
    <s v="pancreas"/>
    <n v="165"/>
    <n v="50"/>
    <n v="43"/>
    <s v="NC"/>
    <n v="16"/>
    <s v="renseigné"/>
    <s v="&lt;18,5"/>
    <n v="1"/>
    <s v="entre 1 et 5"/>
    <s v="NC"/>
    <n v="-7"/>
    <n v="14"/>
    <s v="NC"/>
    <s v="gain"/>
    <s v="NC"/>
    <s v="NC"/>
    <s v="non renseigné"/>
    <s v="renseigné"/>
    <s v="non renseigné"/>
    <s v="NC"/>
    <s v="3_DS"/>
    <s v="NC"/>
    <n v="0"/>
    <n v="0"/>
    <n v="0"/>
    <d v="2018-03-08T00:00:00"/>
    <d v="2018-03-08T00:00:00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70"/>
    <x v="2"/>
    <s v="201612"/>
    <s v="Décembre"/>
    <n v="2016"/>
    <s v="Gracia"/>
    <s v="Danielle"/>
    <n v="77"/>
    <s v="Femme"/>
    <d v="1939-07-12T00:00:00"/>
    <d v="2016-12-07T00:00:00"/>
    <d v="2016-12-13T00:00:00"/>
    <n v="6"/>
    <s v="Onco"/>
    <s v="Digestif"/>
    <s v="pancreas"/>
    <n v="165"/>
    <s v="NC"/>
    <n v="48"/>
    <n v="51"/>
    <n v="18"/>
    <s v="renseigné"/>
    <s v="&lt;18,5"/>
    <n v="2"/>
    <s v="entre 1 et 5"/>
    <n v="3"/>
    <s v="NC"/>
    <s v="NC"/>
    <s v="perte"/>
    <s v="NC"/>
    <n v="-6"/>
    <n v="6"/>
    <s v="renseigné"/>
    <s v="non renseigné"/>
    <s v="non renseigné"/>
    <s v="NC"/>
    <s v="2_DM"/>
    <s v="NC"/>
    <n v="53"/>
    <n v="0"/>
    <n v="0"/>
    <d v="2018-03-08T00:00:00"/>
    <s v="NC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OUI"/>
    <s v="NC"/>
    <s v="NC"/>
    <s v="NC"/>
    <n v="0"/>
    <s v="NON"/>
    <s v="OUI"/>
    <s v="IV"/>
    <x v="1"/>
    <s v="NC"/>
    <s v="NC"/>
    <s v="NC"/>
  </r>
  <r>
    <n v="96"/>
    <x v="3"/>
    <s v="201806"/>
    <s v="Juin"/>
    <n v="2018"/>
    <s v="Guadagnoli"/>
    <s v="evelyne"/>
    <n v="64"/>
    <s v="Femme"/>
    <d v="1954-11-06T00:00:00"/>
    <d v="2018-05-26T00:00:00"/>
    <d v="2018-06-06T00:00:00"/>
    <n v="11"/>
    <s v="Onco"/>
    <s v="Gynécologique"/>
    <s v="sein"/>
    <n v="164"/>
    <n v="62"/>
    <n v="61"/>
    <s v="NC"/>
    <n v="23"/>
    <s v="non renseigné"/>
    <s v="NC"/>
    <n v="1"/>
    <s v="entre 1 et 5"/>
    <s v="NC"/>
    <n v="-1"/>
    <n v="2"/>
    <s v="NC"/>
    <s v="gain"/>
    <s v="NC"/>
    <s v="NC"/>
    <s v="non renseigné"/>
    <s v="renseigné"/>
    <s v="renseigné"/>
    <n v="38"/>
    <s v="1_OK"/>
    <s v="NC"/>
    <n v="8"/>
    <n v="1.05"/>
    <n v="0.94"/>
    <d v="2018-08-03T00:00:00"/>
    <d v="2018-05-07T00:00:00"/>
    <n v="2"/>
    <n v="0"/>
    <s v="NC"/>
    <s v="OUI"/>
    <s v="NC"/>
    <s v="NON"/>
    <s v="NON"/>
    <s v="OUI"/>
    <s v="OUI"/>
    <s v="NC"/>
    <s v="NON"/>
    <s v="NON"/>
    <x v="0"/>
    <s v="NC"/>
    <s v="NC"/>
    <s v="NC"/>
    <s v="NC"/>
    <s v="NC"/>
    <s v="NC"/>
    <s v="NC"/>
    <s v="NON"/>
    <s v="NC"/>
    <s v="NC"/>
    <d v="2018-04-01T00:00:00"/>
    <s v="NC"/>
    <s v="NON"/>
    <s v="OUI"/>
    <s v="IV"/>
    <x v="1"/>
    <s v="NC"/>
    <s v="NC"/>
    <s v="NC"/>
  </r>
  <r>
    <n v="12"/>
    <x v="1"/>
    <s v="201706"/>
    <s v="Juin"/>
    <n v="2017"/>
    <s v="Guenot"/>
    <s v="Roger"/>
    <n v="85"/>
    <s v="Homme"/>
    <d v="1930-12-24T00:00:00"/>
    <d v="2017-05-23T00:00:00"/>
    <d v="2017-06-17T00:00:00"/>
    <n v="25"/>
    <s v="Hemato"/>
    <s v=""/>
    <s v="LAM"/>
    <n v="167"/>
    <s v="NC"/>
    <n v="104"/>
    <n v="104"/>
    <n v="37"/>
    <s v="non renseigné"/>
    <s v="NC"/>
    <n v="2"/>
    <s v="entre 1 et 5"/>
    <n v="0"/>
    <s v="NC"/>
    <s v="NC"/>
    <s v="perte"/>
    <s v="NC"/>
    <n v="0"/>
    <n v="0"/>
    <s v="renseigné"/>
    <s v="non renseigné"/>
    <s v="non renseigné"/>
    <s v="NC"/>
    <s v="4_NSP"/>
    <s v="NC"/>
    <n v="0"/>
    <n v="0"/>
    <n v="0"/>
    <d v="2018-06-17T00:00:00"/>
    <s v="NC"/>
    <n v="0"/>
    <n v="0"/>
    <s v="NC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133"/>
    <x v="0"/>
    <s v="201712"/>
    <s v="Décembre"/>
    <n v="2017"/>
    <s v="Guilbert"/>
    <s v="chantal"/>
    <n v="68"/>
    <s v="Femme"/>
    <d v="1949-10-05T00:00:00"/>
    <d v="2017-12-03T00:00:00"/>
    <d v="2017-12-22T00:00:00"/>
    <n v="19"/>
    <s v="Onco"/>
    <s v="Gynécologique"/>
    <s v="sein"/>
    <n v="157"/>
    <s v="NC"/>
    <n v="64"/>
    <n v="60"/>
    <n v="26"/>
    <s v="non renseigné"/>
    <s v="NC"/>
    <n v="3"/>
    <s v="entre 1 et 5"/>
    <n v="-4"/>
    <s v="NC"/>
    <s v="NC"/>
    <s v="gain"/>
    <s v="NC"/>
    <n v="6"/>
    <n v="-6"/>
    <s v="renseigné"/>
    <s v="non renseigné"/>
    <s v="non renseigné"/>
    <s v="NC"/>
    <s v="4_NSP"/>
    <s v="NC"/>
    <s v="NC"/>
    <s v="NC"/>
    <s v="NC"/>
    <d v="2018-08-01T00:00:00"/>
    <d v="2018-06-19T00:00:00"/>
    <n v="0"/>
    <n v="0"/>
    <s v="NC"/>
    <s v="NC"/>
    <s v="NC"/>
    <s v="NC"/>
    <s v="OUI"/>
    <s v="NON"/>
    <s v="OUI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3"/>
    <x v="1"/>
    <s v="201706"/>
    <s v="Juin"/>
    <n v="2017"/>
    <s v="Guston"/>
    <s v="André"/>
    <n v="84"/>
    <s v="Homme"/>
    <d v="1931-07-25T00:00:00"/>
    <d v="2017-05-30T00:00:00"/>
    <d v="2017-06-18T00:00:00"/>
    <n v="19"/>
    <s v="Hemato"/>
    <s v=""/>
    <s v="SMD"/>
    <n v="168"/>
    <n v="70"/>
    <n v="65"/>
    <n v="69"/>
    <n v="23"/>
    <s v="non renseigné"/>
    <s v="NC"/>
    <n v="3"/>
    <s v="entre 1 et 5"/>
    <n v="4"/>
    <n v="-5"/>
    <n v="7"/>
    <s v="perte"/>
    <s v="gain"/>
    <n v="-6"/>
    <n v="6"/>
    <s v="renseigné"/>
    <s v="renseigné"/>
    <s v="renseigné"/>
    <n v="29"/>
    <s v="3_DS"/>
    <s v="NC"/>
    <n v="0"/>
    <n v="0"/>
    <n v="0"/>
    <d v="2017-08-05T00:00:00"/>
    <d v="2017-04-12T00:00:00"/>
    <n v="0"/>
    <n v="3"/>
    <s v="NC"/>
    <s v="NC"/>
    <s v="NC"/>
    <s v="NC"/>
    <s v="OUI"/>
    <s v="NON"/>
    <s v="OUI"/>
    <s v="OUI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0"/>
    <d v="2017-06-10T00:00:00"/>
    <s v="staph epi MR"/>
    <s v="NC"/>
  </r>
  <r>
    <n v="47"/>
    <x v="2"/>
    <s v="201612"/>
    <s v="Décembre"/>
    <n v="2016"/>
    <s v="Hachani"/>
    <s v="Sabah"/>
    <n v="58"/>
    <s v="Femme"/>
    <d v="1958-03-05T00:00:00"/>
    <d v="2016-12-05T00:00:00"/>
    <d v="2016-12-16T00:00:00"/>
    <n v="11"/>
    <s v="Onco"/>
    <s v="Gynécologique"/>
    <s v="sein"/>
    <n v="163"/>
    <n v="85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4-01T00:00:00"/>
    <d v="2016-05-30T00:00:00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d v="2016-05-01T00:00:00"/>
    <n v="0"/>
    <s v="OUI"/>
    <s v="NON"/>
    <s v="PO"/>
    <x v="1"/>
    <s v="NC"/>
    <s v="NC"/>
    <s v="NC"/>
  </r>
  <r>
    <n v="71"/>
    <x v="2"/>
    <s v="201612"/>
    <s v="Décembre"/>
    <n v="2016"/>
    <s v="Hauville"/>
    <s v="Serge"/>
    <n v="69"/>
    <s v="Homme"/>
    <d v="1947-01-23T00:00:00"/>
    <d v="2016-12-05T00:00:00"/>
    <d v="2016-12-16T00:00:00"/>
    <n v="11"/>
    <s v="Hemato"/>
    <s v=""/>
    <s v="LAM"/>
    <n v="180"/>
    <s v="NC"/>
    <n v="87"/>
    <s v="NC"/>
    <n v="27"/>
    <s v="renseigné"/>
    <s v="entre 25 et 30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10-10T00:00:00"/>
    <d v="2017-01-09T00:00:00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n v="0"/>
    <s v="OUI"/>
    <s v="NON"/>
    <s v="PO"/>
    <x v="1"/>
    <s v="NC"/>
    <s v="NC"/>
    <s v="NC"/>
  </r>
  <r>
    <n v="98"/>
    <x v="3"/>
    <s v="201806"/>
    <s v="Juin"/>
    <n v="2018"/>
    <s v="Hermann"/>
    <s v="Marie claire"/>
    <n v="74"/>
    <s v="Femme"/>
    <d v="1943-10-14T00:00:00"/>
    <d v="2018-05-31T00:00:00"/>
    <d v="2018-06-06T00:00:00"/>
    <n v="6"/>
    <s v="Hemato"/>
    <s v=""/>
    <s v="LLC"/>
    <n v="160"/>
    <s v="NC"/>
    <n v="114"/>
    <n v="114"/>
    <n v="45"/>
    <s v="non renseigné"/>
    <s v="NC"/>
    <n v="1"/>
    <s v="entre 1 et 5"/>
    <n v="0"/>
    <s v="NC"/>
    <s v="NC"/>
    <s v="perte"/>
    <s v="NC"/>
    <n v="0"/>
    <n v="0"/>
    <s v="renseigné"/>
    <s v="non renseigné"/>
    <s v="non renseigné"/>
    <s v="NC"/>
    <s v="4_NSP"/>
    <s v="NC"/>
    <s v="NC"/>
    <s v="NC"/>
    <s v="NC"/>
    <s v="NC"/>
    <d v="2018-08-07T00:00:00"/>
    <n v="0"/>
    <n v="0"/>
    <s v="NC"/>
    <s v="NC"/>
    <s v="NC"/>
    <s v="NC"/>
    <s v="NON"/>
    <s v="OUI"/>
    <s v="NON"/>
    <s v="NC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66"/>
    <x v="2"/>
    <s v="201612"/>
    <s v="Décembre"/>
    <n v="2016"/>
    <s v="Holier"/>
    <s v="Jean"/>
    <n v="58"/>
    <s v="Homme"/>
    <d v="1958-01-08T00:00:00"/>
    <d v="2016-12-06T00:00:00"/>
    <d v="2016-12-13T00:00:00"/>
    <n v="7"/>
    <s v="Onco"/>
    <s v="Digestif"/>
    <s v="gastrique"/>
    <n v="170"/>
    <n v="60"/>
    <n v="56"/>
    <s v="NC"/>
    <n v="19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s v="NC"/>
    <s v="4_NSP"/>
    <s v="NC"/>
    <n v="63"/>
    <s v="NON"/>
    <n v="0"/>
    <d v="2017-01-12T00:00:00"/>
    <d v="2017-01-12T00:00:00"/>
    <n v="0"/>
    <n v="0"/>
    <s v="m3"/>
    <s v="NC"/>
    <s v="NC"/>
    <s v="NC"/>
    <s v="OUI"/>
    <s v="NON"/>
    <s v="NON"/>
    <s v="NC"/>
    <s v="NC"/>
    <s v="NON"/>
    <x v="0"/>
    <s v="NC"/>
    <s v="NC"/>
    <s v="NC"/>
    <s v="NON"/>
    <s v="NON"/>
    <s v="NON"/>
    <s v="NON"/>
    <s v="NON"/>
    <s v="NC"/>
    <s v="NC"/>
    <d v="2016-09-01T00:00:00"/>
    <n v="0"/>
    <s v="NON"/>
    <s v="IV"/>
    <s v="IV"/>
    <x v="1"/>
    <s v="NC"/>
    <s v="NC"/>
    <s v="NC"/>
  </r>
  <r>
    <n v="14"/>
    <x v="1"/>
    <s v="201706"/>
    <s v="Juin"/>
    <n v="2017"/>
    <s v="Hraiba"/>
    <s v="Ali"/>
    <n v="75"/>
    <s v="Homme"/>
    <d v="1940-12-31T00:00:00"/>
    <d v="2017-05-16T00:00:00"/>
    <d v="2017-06-14T00:00:00"/>
    <n v="29"/>
    <s v="Onco"/>
    <s v="Urinaire"/>
    <s v="vessie"/>
    <n v="175"/>
    <n v="98"/>
    <n v="86"/>
    <s v="NC"/>
    <n v="28"/>
    <s v="renseigné"/>
    <s v="entre 25 et 30"/>
    <n v="1"/>
    <s v="entre 1 et 5"/>
    <s v="NC"/>
    <n v="-12"/>
    <n v="12"/>
    <s v="NC"/>
    <s v="gain"/>
    <s v="NC"/>
    <s v="NC"/>
    <s v="non renseigné"/>
    <s v="renseigné"/>
    <s v="renseigné"/>
    <n v="23"/>
    <s v="3_DS"/>
    <s v="NC"/>
    <n v="11"/>
    <n v="0"/>
    <n v="0"/>
    <d v="2017-06-14T00:00:00"/>
    <d v="2017-06-12T00:00:00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134"/>
    <x v="0"/>
    <s v="201712"/>
    <s v="Décembre"/>
    <n v="2017"/>
    <s v="Hugon maille 12/07"/>
    <s v="arnaud"/>
    <n v="39"/>
    <s v="Femme"/>
    <d v="1978-04-24T00:00:00"/>
    <d v="2017-12-04T00:00:00"/>
    <d v="2017-12-13T00:00:00"/>
    <n v="9"/>
    <s v="Onco"/>
    <s v="Urinaire"/>
    <s v="renal"/>
    <n v="178"/>
    <s v="NC"/>
    <n v="88"/>
    <n v="81"/>
    <n v="28"/>
    <s v="renseigné"/>
    <s v="entre 25 et 30"/>
    <n v="3"/>
    <s v="entre 1 et 5"/>
    <n v="-7"/>
    <s v="NC"/>
    <s v="NC"/>
    <s v="gain"/>
    <s v="NC"/>
    <n v="8"/>
    <n v="-8"/>
    <s v="renseigné"/>
    <s v="non renseigné"/>
    <s v="renseigné"/>
    <n v="28"/>
    <s v="2_DM"/>
    <s v="NC"/>
    <s v="NC"/>
    <s v="NC"/>
    <s v="NC"/>
    <d v="2018-10-20T00:00:00"/>
    <s v="NC"/>
    <n v="1"/>
    <n v="2"/>
    <s v="NC"/>
    <s v="NC"/>
    <s v="NC"/>
    <s v="DME44.1"/>
    <s v="OUI"/>
    <s v="OUI"/>
    <s v="OUI"/>
    <s v="NC"/>
    <s v="NC"/>
    <s v="OUI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29"/>
    <x v="1"/>
    <s v="201706"/>
    <s v="Juin"/>
    <n v="2017"/>
    <s v="Jackson"/>
    <s v="Bruno"/>
    <n v="55"/>
    <s v="Homme"/>
    <d v="1960-09-09T00:00:00"/>
    <d v="2017-06-07T00:00:00"/>
    <d v="2017-06-13T00:00:00"/>
    <n v="6"/>
    <s v="Onco"/>
    <s v="Digestif"/>
    <s v="oesophage"/>
    <n v="177"/>
    <n v="4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6-13T00:00:00"/>
    <d v="2017-05-22T00:00:00"/>
    <n v="0"/>
    <n v="0"/>
    <s v="NC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5"/>
    <x v="1"/>
    <s v="201706"/>
    <s v="Juin"/>
    <n v="2017"/>
    <s v="Khajishvili"/>
    <s v="Tamar"/>
    <n v="37"/>
    <s v="Femme"/>
    <d v="1978-12-23T00:00:00"/>
    <d v="2017-03-03T00:00:00"/>
    <d v="2017-06-22T00:00:00"/>
    <n v="111"/>
    <s v="Onco"/>
    <s v="Gynécologique"/>
    <s v="sein"/>
    <n v="163"/>
    <n v="58"/>
    <n v="56"/>
    <n v="52"/>
    <n v="21"/>
    <s v="renseigné"/>
    <s v="entre 18,5 et 25"/>
    <n v="10"/>
    <s v="entre 5 et 10"/>
    <n v="-4"/>
    <n v="-2"/>
    <n v="3"/>
    <s v="gain"/>
    <s v="gain"/>
    <n v="7"/>
    <n v="-7"/>
    <s v="renseigné"/>
    <s v="renseigné"/>
    <s v="renseigné"/>
    <n v="37"/>
    <s v="1_OK"/>
    <s v="NC"/>
    <n v="0"/>
    <n v="0"/>
    <n v="0"/>
    <d v="2017-08-03T00:00:00"/>
    <d v="2017-06-21T00:00:00"/>
    <n v="0"/>
    <n v="3"/>
    <s v="NC"/>
    <s v="NC"/>
    <s v="NC"/>
    <s v="NC"/>
    <s v="OUI"/>
    <s v="NON"/>
    <s v="NON"/>
    <s v="NC"/>
    <s v="NC"/>
    <s v="OUI"/>
    <x v="0"/>
    <s v="NC"/>
    <s v="NC"/>
    <s v="NC"/>
    <s v="NC"/>
    <s v="NC"/>
    <s v="NC"/>
    <s v="NC"/>
    <s v="NC"/>
    <s v="NC"/>
    <s v="NC"/>
    <s v="NC"/>
    <s v="NC"/>
    <s v="OUI"/>
    <s v="NON"/>
    <s v="PO"/>
    <x v="1"/>
    <s v="NC"/>
    <s v="NC"/>
    <s v="NC"/>
  </r>
  <r>
    <n v="119"/>
    <x v="3"/>
    <s v="201806"/>
    <s v="Juin"/>
    <n v="2018"/>
    <s v="Laborde "/>
    <s v="Laeticia"/>
    <n v="42"/>
    <s v="Femme"/>
    <d v="1976-08-09T00:00:00"/>
    <d v="2018-06-08T00:00:00"/>
    <d v="2018-06-29T00:00:00"/>
    <n v="21"/>
    <s v="Onco"/>
    <s v="Digestif"/>
    <s v="colon"/>
    <n v="160"/>
    <n v="77"/>
    <n v="71"/>
    <n v="66"/>
    <n v="28"/>
    <s v="non renseigné"/>
    <s v="NC"/>
    <n v="3"/>
    <s v="entre 1 et 5"/>
    <n v="-5"/>
    <n v="-6"/>
    <n v="8"/>
    <s v="gain"/>
    <s v="gain"/>
    <n v="7"/>
    <n v="-7"/>
    <s v="renseigné"/>
    <s v="renseigné"/>
    <s v="renseigné"/>
    <n v="37"/>
    <s v="1_OK"/>
    <s v="NC"/>
    <n v="30"/>
    <n v="0.72"/>
    <n v="0.63"/>
    <d v="2018-08-29T00:00:00"/>
    <s v="NC"/>
    <n v="1"/>
    <n v="0"/>
    <s v="NC"/>
    <s v="OUI"/>
    <s v="NC"/>
    <s v="NON"/>
    <s v="OUI"/>
    <s v="OUI"/>
    <s v="OUI"/>
    <s v="OUI"/>
    <s v="NC"/>
    <s v="NON"/>
    <x v="0"/>
    <s v="NC"/>
    <s v="NC"/>
    <s v="NC"/>
    <s v="NC"/>
    <s v="NC"/>
    <s v="NC"/>
    <s v="NC"/>
    <s v="NON"/>
    <s v="NC"/>
    <s v="NC"/>
    <d v="2018-05-01T00:00:00"/>
    <s v="NC"/>
    <s v="OUI"/>
    <s v="NON"/>
    <s v="PO"/>
    <x v="1"/>
    <s v="NC"/>
    <s v="NC"/>
    <s v="NC"/>
  </r>
  <r>
    <n v="99"/>
    <x v="3"/>
    <s v="201806"/>
    <s v="Juin"/>
    <n v="2018"/>
    <s v="Laboux"/>
    <s v="jeanine"/>
    <n v="82"/>
    <s v="Femme"/>
    <d v="1935-08-07T00:00:00"/>
    <d v="2018-05-31T00:00:00"/>
    <d v="2018-06-07T00:00:00"/>
    <n v="7"/>
    <s v="Onco"/>
    <s v="Gynécologique"/>
    <s v="sein"/>
    <n v="160"/>
    <n v="87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22"/>
    <s v="3_DS"/>
    <s v="NC"/>
    <n v="78"/>
    <n v="0.63"/>
    <n v="0.76"/>
    <d v="2018-08-07T00:00:00"/>
    <d v="2018-05-25T00:00:00"/>
    <n v="0"/>
    <n v="0"/>
    <s v="NC"/>
    <s v="OUI"/>
    <s v="NON"/>
    <s v="DSE43"/>
    <s v="OUI"/>
    <s v="NON"/>
    <s v="NON"/>
    <s v="NC"/>
    <s v="NON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00"/>
    <x v="3"/>
    <s v="201806"/>
    <s v="Juin"/>
    <n v="2018"/>
    <s v="Larcheveque"/>
    <s v="andré"/>
    <n v="91"/>
    <s v="Homme"/>
    <d v="1927-12-28T00:00:00"/>
    <d v="2018-05-07T00:00:00"/>
    <d v="2018-06-11T00:00:00"/>
    <n v="35"/>
    <s v="Hemato"/>
    <s v=""/>
    <s v="LAM"/>
    <n v="175"/>
    <n v="89"/>
    <n v="78"/>
    <s v="NC"/>
    <n v="25"/>
    <s v="renseigné"/>
    <s v="entre 25 et 30"/>
    <n v="1"/>
    <s v="entre 1 et 5"/>
    <s v="NC"/>
    <n v="-11"/>
    <n v="12"/>
    <s v="NC"/>
    <s v="gain"/>
    <s v="NC"/>
    <s v="NC"/>
    <s v="non renseigné"/>
    <s v="renseigné"/>
    <s v="renseigné"/>
    <n v="20"/>
    <s v="3_DS"/>
    <s v="NC"/>
    <n v="100"/>
    <s v="OUI"/>
    <n v="0.62"/>
    <d v="2018-07-12T00:00:00"/>
    <d v="2018-06-19T00:00:00"/>
    <n v="2"/>
    <n v="2"/>
    <s v="m6"/>
    <s v="OUI"/>
    <s v="OUI"/>
    <s v="DME44.1"/>
    <s v="OUI"/>
    <s v="NON"/>
    <s v="OUI"/>
    <s v="OUI"/>
    <s v="OUI"/>
    <s v="OUI"/>
    <x v="0"/>
    <s v="NC"/>
    <s v="NC"/>
    <s v="NC"/>
    <s v="NC"/>
    <s v="OUI"/>
    <s v="OUI"/>
    <s v="OUI"/>
    <s v="NON"/>
    <s v="NC"/>
    <s v="NC"/>
    <d v="2018-03-01T00:00:00"/>
    <s v="NC"/>
    <s v="NON"/>
    <s v="OUI"/>
    <s v="IV"/>
    <x v="0"/>
    <d v="2018-07-03T00:00:00"/>
    <s v="PYO+Staph epi"/>
    <s v="NC"/>
  </r>
  <r>
    <n v="49"/>
    <x v="2"/>
    <s v="201612"/>
    <s v="Décembre"/>
    <n v="2016"/>
    <s v="Le meur"/>
    <s v="Francette"/>
    <n v="82"/>
    <s v="Femme"/>
    <d v="1933-12-20T00:00:00"/>
    <d v="2016-12-05T00:00:00"/>
    <d v="2016-12-07T00:00:00"/>
    <n v="1"/>
    <s v="Hemato"/>
    <s v=""/>
    <s v="lymphome"/>
    <n v="163"/>
    <n v="53"/>
    <n v="51"/>
    <s v="NC"/>
    <n v="19"/>
    <s v="renseigné"/>
    <s v="entre 18,5 et 25"/>
    <n v="1"/>
    <s v="entre 1 et 5"/>
    <s v="NC"/>
    <n v="-2"/>
    <n v="4"/>
    <s v="NC"/>
    <s v="gain"/>
    <s v="NC"/>
    <s v="NC"/>
    <s v="non renseigné"/>
    <s v="renseigné"/>
    <s v="non renseigné"/>
    <s v="NC"/>
    <s v="2_DM"/>
    <s v="NC"/>
    <n v="0"/>
    <n v="0"/>
    <n v="0"/>
    <d v="2017-03-14T00:00:00"/>
    <d v="2017-02-10T00:00:00"/>
    <n v="0"/>
    <n v="0"/>
    <s v="NC"/>
    <s v="NC"/>
    <s v="NC"/>
    <s v="NC"/>
    <s v="NC"/>
    <s v="NON"/>
    <s v="NON"/>
    <s v="NC"/>
    <s v="NC"/>
    <s v="NON"/>
    <x v="0"/>
    <s v="NC"/>
    <s v="NC"/>
    <s v="NC"/>
    <s v="NC"/>
    <s v="NC"/>
    <s v="NC"/>
    <s v="NC"/>
    <s v="NON"/>
    <s v="NC"/>
    <s v="NC"/>
    <d v="2016-11-01T00:00:00"/>
    <n v="0"/>
    <s v="NON"/>
    <s v="OUI"/>
    <s v="IV"/>
    <x v="0"/>
    <d v="2017-01-30T00:00:00"/>
    <s v="PNEUMOCOQUE"/>
    <s v="NC"/>
  </r>
  <r>
    <n v="101"/>
    <x v="3"/>
    <s v="201806"/>
    <s v="Juin"/>
    <n v="2018"/>
    <s v="Ledoux"/>
    <s v="Beatrice"/>
    <n v="51"/>
    <s v="Femme"/>
    <d v="1967-01-06T00:00:00"/>
    <d v="2018-06-01T00:00:00"/>
    <d v="2018-06-05T00:00:00"/>
    <n v="4"/>
    <s v="Onco"/>
    <s v="Gynécologique"/>
    <s v="sein"/>
    <n v="160"/>
    <n v="64"/>
    <n v="64"/>
    <n v="64"/>
    <n v="25"/>
    <s v="renseigné"/>
    <s v="entre 25 et 30"/>
    <n v="2"/>
    <s v="entre 1 et 5"/>
    <n v="0"/>
    <n v="0"/>
    <n v="0"/>
    <s v="perte"/>
    <s v="perte"/>
    <n v="0"/>
    <n v="0"/>
    <s v="renseigné"/>
    <s v="renseigné"/>
    <s v="renseigné"/>
    <n v="40"/>
    <s v="1_OK"/>
    <s v="NC"/>
    <n v="4"/>
    <s v="NON"/>
    <s v="NC"/>
    <s v="NC"/>
    <d v="2018-09-19T00:00:00"/>
    <n v="0"/>
    <n v="0"/>
    <s v="NC"/>
    <s v="NON"/>
    <s v="NON"/>
    <s v="NC"/>
    <s v="NON"/>
    <s v="OUI"/>
    <s v="NON"/>
    <s v="NC"/>
    <s v="NC"/>
    <s v="NON"/>
    <x v="0"/>
    <s v="NC"/>
    <s v="NC"/>
    <s v="NC"/>
    <s v="NON"/>
    <s v="NON"/>
    <s v="NON"/>
    <s v="NON"/>
    <s v="NON"/>
    <s v="NC"/>
    <s v="NC"/>
    <s v="NC"/>
    <s v="NC"/>
    <s v="NON"/>
    <s v="OUI"/>
    <s v="IV"/>
    <x v="1"/>
    <s v="NC"/>
    <s v="NC"/>
    <s v="NC"/>
  </r>
  <r>
    <n v="50"/>
    <x v="2"/>
    <s v="201612"/>
    <s v="Décembre"/>
    <n v="2016"/>
    <s v="Letellier"/>
    <s v="Philippe"/>
    <n v="76"/>
    <s v="Homme"/>
    <d v="1940-05-29T00:00:00"/>
    <d v="2016-12-01T00:00:00"/>
    <d v="2016-12-18T00:00:00"/>
    <n v="17"/>
    <s v="Onco"/>
    <s v="ORL"/>
    <s v="ORL"/>
    <n v="173"/>
    <n v="60"/>
    <n v="61"/>
    <s v="NC"/>
    <n v="20"/>
    <s v="renseigné"/>
    <s v="entre 18,5 et 25"/>
    <n v="1"/>
    <s v="entre 1 et 5"/>
    <s v="NC"/>
    <n v="1"/>
    <n v="-2"/>
    <s v="NC"/>
    <s v="perte"/>
    <s v="NC"/>
    <s v="NC"/>
    <s v="non renseigné"/>
    <s v="renseigné"/>
    <s v="non renseigné"/>
    <s v="NC"/>
    <s v="2_DM"/>
    <s v="NC"/>
    <n v="0"/>
    <n v="0"/>
    <n v="0"/>
    <d v="2018-12-18T00:00:00"/>
    <d v="2016-11-23T00:00:00"/>
    <n v="0"/>
    <n v="0"/>
    <s v="m3"/>
    <s v="NC"/>
    <s v="NC"/>
    <s v="NC"/>
    <s v="OUI"/>
    <s v="NON"/>
    <s v="NON"/>
    <s v="NC"/>
    <s v="NC"/>
    <s v="NON"/>
    <x v="2"/>
    <s v="GPE"/>
    <s v="NC"/>
    <s v="NC"/>
    <s v="NC"/>
    <s v="NC"/>
    <s v="NC"/>
    <s v="NC"/>
    <s v="NON"/>
    <s v="NC"/>
    <s v="NC"/>
    <d v="2016-09-01T00:00:00"/>
    <n v="0"/>
    <s v="NON"/>
    <s v="OUI"/>
    <s v="IV"/>
    <x v="0"/>
    <d v="2016-12-03T00:00:00"/>
    <s v="staph hominis"/>
    <s v="NC"/>
  </r>
  <r>
    <n v="51"/>
    <x v="2"/>
    <s v="201612"/>
    <s v="Décembre"/>
    <n v="2016"/>
    <s v="LLobregat"/>
    <s v="Jean francois"/>
    <n v="63"/>
    <s v="Homme"/>
    <d v="1953-09-20T00:00:00"/>
    <d v="2016-11-04T00:00:00"/>
    <d v="2016-12-06T00:00:00"/>
    <n v="32"/>
    <s v="Onco"/>
    <s v="ORL"/>
    <s v="ORL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7-01-26T00:00:00"/>
    <d v="2016-10-03T00:00:00"/>
    <n v="1"/>
    <n v="0"/>
    <s v="NC"/>
    <s v="NC"/>
    <s v="NC"/>
    <s v="NC"/>
    <s v="OUI"/>
    <s v="NON"/>
    <s v="OUI"/>
    <s v="NC"/>
    <s v="OUI"/>
    <s v="NON"/>
    <x v="2"/>
    <s v="GPE"/>
    <s v="NC"/>
    <s v="NC"/>
    <s v="NC"/>
    <s v="NC"/>
    <s v="NC"/>
    <s v="NC"/>
    <s v="NON"/>
    <s v="NC"/>
    <s v="NC"/>
    <s v="NC"/>
    <n v="0"/>
    <s v="NON"/>
    <s v="OUI"/>
    <s v="IV"/>
    <x v="1"/>
    <s v="NC"/>
    <s v="NC"/>
    <s v="NC"/>
  </r>
  <r>
    <n v="102"/>
    <x v="3"/>
    <s v="201806"/>
    <s v="Juin"/>
    <n v="2018"/>
    <s v="Lombardo"/>
    <s v="thierry"/>
    <n v="58"/>
    <s v="Homme"/>
    <d v="1960-01-27T00:00:00"/>
    <d v="2018-05-27T00:00:00"/>
    <d v="2018-06-07T00:00:00"/>
    <n v="11"/>
    <s v="Hemato"/>
    <s v=""/>
    <s v="LA"/>
    <n v="165"/>
    <n v="60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s v="NC"/>
    <s v="NC"/>
    <s v="NC"/>
    <d v="2018-06-20T00:00:00"/>
    <d v="2018-06-06T00:00:00"/>
    <n v="0"/>
    <n v="0"/>
    <s v="NC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35"/>
    <x v="0"/>
    <s v="201712"/>
    <s v="Décembre"/>
    <n v="2017"/>
    <s v="maes"/>
    <s v="brigitte"/>
    <n v="74"/>
    <s v="Femme"/>
    <d v="1943-09-10T00:00:00"/>
    <d v="2017-12-01T00:00:00"/>
    <d v="2017-12-14T00:00:00"/>
    <n v="13"/>
    <s v="Onco"/>
    <s v="Gynécologique"/>
    <s v="uterus"/>
    <n v="155"/>
    <s v="NC"/>
    <n v="100"/>
    <s v="NC"/>
    <n v="42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n v="20"/>
    <s v="3_DS"/>
    <s v="NC"/>
    <s v="NC"/>
    <s v="NC"/>
    <s v="NC"/>
    <d v="2017-12-14T00:00:00"/>
    <s v="NC"/>
    <n v="0"/>
    <n v="0"/>
    <s v="NC"/>
    <s v="NC"/>
    <s v="NC"/>
    <s v="NC"/>
    <s v="OUI"/>
    <s v="OUI"/>
    <s v="NON"/>
    <s v="NC"/>
    <s v="NON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0"/>
    <d v="2018-11-27T00:00:00"/>
    <s v="staph epi"/>
    <s v="NC"/>
  </r>
  <r>
    <n v="103"/>
    <x v="3"/>
    <s v="201806"/>
    <s v="Juin"/>
    <n v="2018"/>
    <s v="Magetti"/>
    <s v="Josette"/>
    <n v="87"/>
    <s v="Femme"/>
    <d v="1931-02-20T00:00:00"/>
    <d v="2018-05-19T00:00:00"/>
    <d v="2018-06-04T00:00:00"/>
    <n v="16"/>
    <s v="Onco"/>
    <s v="Digestif"/>
    <s v="pancreas"/>
    <s v="NC"/>
    <s v="NC"/>
    <n v="39"/>
    <n v="33"/>
    <s v="NC"/>
    <s v="non renseigné"/>
    <s v="NC"/>
    <n v="1"/>
    <s v="entre 1 et 5"/>
    <n v="-6"/>
    <s v="NC"/>
    <s v="NC"/>
    <s v="gain"/>
    <s v="NC"/>
    <n v="15"/>
    <n v="-15"/>
    <s v="renseigné"/>
    <s v="non renseigné"/>
    <s v="non renseigné"/>
    <s v="NC"/>
    <s v="4_NSP"/>
    <s v="NC"/>
    <s v="NC"/>
    <s v="NC"/>
    <s v="NC"/>
    <d v="2018-07-30T00:00:00"/>
    <s v="NC"/>
    <n v="0"/>
    <n v="0"/>
    <s v="NC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NON"/>
    <s v="SP"/>
    <x v="1"/>
    <s v="NC"/>
    <s v="NC"/>
    <s v="NC"/>
  </r>
  <r>
    <n v="104"/>
    <x v="3"/>
    <s v="201806"/>
    <s v="Juin"/>
    <n v="2018"/>
    <s v="Marro"/>
    <s v="carole"/>
    <n v="53"/>
    <s v="Femme"/>
    <d v="1964-08-23T00:00:00"/>
    <d v="2018-05-27T00:00:00"/>
    <d v="2018-06-07T00:00:00"/>
    <n v="11"/>
    <s v="Onco"/>
    <s v="Digestif"/>
    <s v="colon"/>
    <n v="163"/>
    <n v="48"/>
    <n v="50"/>
    <n v="48"/>
    <n v="19"/>
    <s v="renseigné"/>
    <s v="entre 18,5 et 25"/>
    <n v="2"/>
    <s v="entre 1 et 5"/>
    <n v="-2"/>
    <n v="2"/>
    <n v="-4"/>
    <s v="gain"/>
    <s v="perte"/>
    <n v="4"/>
    <n v="-4"/>
    <s v="renseigné"/>
    <s v="renseigné"/>
    <s v="renseigné"/>
    <n v="21"/>
    <s v="2_DM"/>
    <s v="NC"/>
    <s v="NC"/>
    <s v="NC"/>
    <s v="NC"/>
    <d v="2018-06-07T00:00:00"/>
    <d v="2018-03-21T00:00:00"/>
    <n v="0"/>
    <n v="0"/>
    <s v="NC"/>
    <s v="NC"/>
    <s v="NC"/>
    <s v="NC"/>
    <s v="OUI"/>
    <s v="OUI"/>
    <s v="NON"/>
    <s v="NC"/>
    <s v="NON"/>
    <s v="NON"/>
    <x v="0"/>
    <s v="NC"/>
    <s v="NC"/>
    <s v="NC"/>
    <s v="NC"/>
    <s v="NC"/>
    <s v="NC"/>
    <s v="NC"/>
    <s v="NON"/>
    <s v="NC"/>
    <s v="NC"/>
    <d v="2018-05-01T00:00:00"/>
    <s v="NC"/>
    <s v="NON"/>
    <s v="OUI"/>
    <s v="IV"/>
    <x v="0"/>
    <d v="2018-05-04T00:00:00"/>
    <s v="STAPH DORE"/>
    <s v="NC"/>
  </r>
  <r>
    <n v="105"/>
    <x v="3"/>
    <s v="201806"/>
    <s v="Juin"/>
    <n v="2018"/>
    <s v="Martin"/>
    <s v="evelyne"/>
    <n v="61"/>
    <s v="Femme"/>
    <d v="1956-10-17T00:00:00"/>
    <d v="2018-05-28T00:00:00"/>
    <d v="2018-06-19T00:00:00"/>
    <n v="22"/>
    <s v="Onco"/>
    <s v="Digestif"/>
    <s v="pancreas"/>
    <n v="171"/>
    <n v="66"/>
    <n v="57"/>
    <n v="58"/>
    <n v="19"/>
    <s v="renseigné"/>
    <s v="entre 18,5 et 25"/>
    <n v="3"/>
    <s v="entre 1 et 5"/>
    <n v="1"/>
    <n v="-9"/>
    <n v="14"/>
    <s v="perte"/>
    <s v="gain"/>
    <n v="-2"/>
    <n v="2"/>
    <s v="renseigné"/>
    <s v="renseigné"/>
    <s v="renseigné"/>
    <n v="30"/>
    <s v="2_DM"/>
    <s v="NC"/>
    <n v="14"/>
    <s v="OUI"/>
    <n v="1.1200000000000001"/>
    <s v="NC"/>
    <s v="NC"/>
    <n v="1"/>
    <n v="0"/>
    <s v="m6"/>
    <s v="OUI"/>
    <s v="OUI"/>
    <s v="DME44.1"/>
    <s v="NC"/>
    <s v="NON"/>
    <s v="NON"/>
    <s v="OUI"/>
    <s v="OUI"/>
    <s v="NON"/>
    <x v="1"/>
    <s v="N7"/>
    <s v="NC"/>
    <s v="NON"/>
    <s v="OUI"/>
    <s v="OUI"/>
    <s v="OUI"/>
    <s v="OUI"/>
    <s v="NC"/>
    <s v="NC"/>
    <s v="on"/>
    <d v="2018-04-01T00:00:00"/>
    <s v="NC"/>
    <s v="NON"/>
    <s v="OUI"/>
    <s v="IV"/>
    <x v="0"/>
    <d v="2018-06-10T00:00:00"/>
    <s v="PYO"/>
    <s v="NC"/>
  </r>
  <r>
    <n v="153"/>
    <x v="3"/>
    <s v="201806"/>
    <s v="Juin"/>
    <n v="2018"/>
    <s v="Massardo"/>
    <s v="suzanne"/>
    <n v="77"/>
    <s v="Femme"/>
    <d v="1940-11-01T00:00:00"/>
    <d v="2018-06-04T00:00:00"/>
    <d v="2018-06-13T00:00:00"/>
    <n v="9"/>
    <s v="Onco"/>
    <s v="ORL"/>
    <s v="ORL"/>
    <n v="166"/>
    <n v="61"/>
    <n v="57"/>
    <s v="NC"/>
    <n v="21"/>
    <s v="renseigné"/>
    <s v="entre 18,5 et 25"/>
    <n v="1"/>
    <s v="entre 1 et 5"/>
    <s v="NC"/>
    <n v="-4"/>
    <n v="7"/>
    <s v="NC"/>
    <s v="gain"/>
    <s v="NC"/>
    <s v="NC"/>
    <s v="non renseigné"/>
    <s v="renseigné"/>
    <s v="non renseigné"/>
    <s v="NC"/>
    <s v="2_DM"/>
    <s v="NC"/>
    <s v="NC"/>
    <n v="0.83"/>
    <n v="0.56999999999999995"/>
    <s v="NC"/>
    <d v="2018-05-23T00:00:00"/>
    <n v="0"/>
    <n v="2"/>
    <s v="NC"/>
    <s v="OUI"/>
    <s v="NON"/>
    <s v="NC"/>
    <s v="NON"/>
    <s v="NON"/>
    <s v="NON"/>
    <s v="NC"/>
    <s v="OUI"/>
    <s v="OUI"/>
    <x v="2"/>
    <s v="GPE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52"/>
    <x v="2"/>
    <s v="201612"/>
    <s v="Décembre"/>
    <n v="2016"/>
    <s v="Medjadji"/>
    <s v="Mohamed"/>
    <n v="73"/>
    <s v="Homme"/>
    <d v="1943-01-13T00:00:00"/>
    <d v="2016-11-29T00:00:00"/>
    <d v="2016-12-07T00:00:00"/>
    <n v="8"/>
    <s v="Onco"/>
    <s v="Digestif"/>
    <s v="colon"/>
    <n v="170"/>
    <n v="54"/>
    <n v="54"/>
    <s v="NC"/>
    <n v="19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s v="NC"/>
    <s v="2_DM"/>
    <s v="NC"/>
    <n v="80"/>
    <n v="0"/>
    <n v="0"/>
    <d v="2017-05-17T00:00:00"/>
    <d v="2015-02-16T00:00:00"/>
    <n v="0"/>
    <n v="0"/>
    <s v="NC"/>
    <s v="NC"/>
    <s v="NC"/>
    <s v="NC"/>
    <s v="OUI"/>
    <s v="OUI"/>
    <s v="NON"/>
    <s v="NC"/>
    <s v="OUI"/>
    <s v="NON"/>
    <x v="2"/>
    <s v="GPE"/>
    <s v="NC"/>
    <s v="NC"/>
    <s v="NC"/>
    <s v="NC"/>
    <s v="NC"/>
    <s v="NC"/>
    <s v="NON"/>
    <s v="NC"/>
    <s v="NC"/>
    <d v="2016-04-01T00:00:00"/>
    <n v="0"/>
    <s v="SP"/>
    <s v="SP"/>
    <s v="SP"/>
    <x v="1"/>
    <s v="NC"/>
    <s v="NC"/>
    <s v="NC"/>
  </r>
  <r>
    <n v="136"/>
    <x v="0"/>
    <s v="201712"/>
    <s v="Décembre"/>
    <n v="2017"/>
    <s v="Merazga"/>
    <s v="aicha"/>
    <n v="68"/>
    <s v="Femme"/>
    <d v="1948-12-10T00:00:00"/>
    <d v="2017-11-27T00:00:00"/>
    <d v="2017-12-13T00:00:00"/>
    <n v="16"/>
    <s v="Onco"/>
    <s v="Gynécologique"/>
    <s v="ovaire"/>
    <n v="164"/>
    <n v="74"/>
    <n v="65"/>
    <s v="NC"/>
    <n v="24"/>
    <s v="renseigné"/>
    <s v="entre 18,5 et 25"/>
    <n v="1"/>
    <s v="entre 1 et 5"/>
    <s v="NC"/>
    <n v="-9"/>
    <n v="12"/>
    <s v="NC"/>
    <s v="gain"/>
    <s v="NC"/>
    <s v="NC"/>
    <s v="non renseigné"/>
    <s v="renseigné"/>
    <s v="renseigné"/>
    <n v="31"/>
    <s v="1_OK"/>
    <s v="NC"/>
    <s v="NC"/>
    <s v="NC"/>
    <s v="NC"/>
    <d v="2017-12-13T00:00:00"/>
    <d v="2018-10-25T00:00:00"/>
    <n v="0"/>
    <n v="0"/>
    <s v="NC"/>
    <s v="NON"/>
    <s v="NC"/>
    <s v="NC"/>
    <s v="OUI"/>
    <s v="NON"/>
    <s v="NON"/>
    <s v="NC"/>
    <s v="NC"/>
    <s v="NON"/>
    <x v="0"/>
    <s v="NC"/>
    <s v="NC"/>
    <s v="NC"/>
    <s v="NC"/>
    <s v="NC"/>
    <s v="NC"/>
    <s v="NC"/>
    <s v="NC"/>
    <s v="NC"/>
    <s v="NC"/>
    <s v="NC"/>
    <s v="NC"/>
    <s v="NON"/>
    <s v="OUI"/>
    <s v="IV"/>
    <x v="1"/>
    <s v="NC"/>
    <s v="NC"/>
    <s v="NC"/>
  </r>
  <r>
    <n v="137"/>
    <x v="0"/>
    <s v="201712"/>
    <s v="Décembre"/>
    <n v="2017"/>
    <s v="Mercuri"/>
    <s v="andrée"/>
    <n v="70"/>
    <s v="Femme"/>
    <d v="1947-03-03T00:00:00"/>
    <d v="2017-11-03T00:00:00"/>
    <d v="2017-12-04T00:00:00"/>
    <n v="31"/>
    <s v="Hemato"/>
    <s v=""/>
    <s v="lymphome"/>
    <n v="165"/>
    <n v="80"/>
    <n v="80"/>
    <s v="NC"/>
    <n v="29"/>
    <s v="renseigné"/>
    <s v="entre 25 et 30"/>
    <n v="1"/>
    <s v="entre 1 et 5"/>
    <s v="NC"/>
    <n v="0"/>
    <n v="0"/>
    <s v="NC"/>
    <s v="perte"/>
    <s v="NC"/>
    <s v="NC"/>
    <s v="non renseigné"/>
    <s v="renseigné"/>
    <s v="renseigné"/>
    <n v="28"/>
    <s v="3_DS"/>
    <s v="NC"/>
    <n v="119"/>
    <s v="NC"/>
    <s v="NC"/>
    <d v="2018-04-24T00:00:00"/>
    <d v="2018-04-14T00:00:00"/>
    <n v="0"/>
    <n v="0"/>
    <s v="m1"/>
    <s v="NC"/>
    <s v="NC"/>
    <s v="NC"/>
    <s v="OUI"/>
    <s v="OUI"/>
    <s v="NON"/>
    <s v="NC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0"/>
    <d v="2017-11-16T00:00:00"/>
    <s v="staph epi"/>
    <s v="NC"/>
  </r>
  <r>
    <n v="106"/>
    <x v="3"/>
    <s v="201806"/>
    <s v="Juin"/>
    <n v="2018"/>
    <s v="Mersch "/>
    <s v="Jeanne"/>
    <n v="77"/>
    <s v="Femme"/>
    <d v="1940-12-01T00:00:00"/>
    <d v="2018-05-18T00:00:00"/>
    <d v="2018-06-11T00:00:00"/>
    <n v="24"/>
    <s v="Hemato"/>
    <s v=""/>
    <s v="lymphome"/>
    <n v="165"/>
    <s v="NC"/>
    <n v="72"/>
    <n v="68"/>
    <n v="26"/>
    <s v="renseigné"/>
    <s v="entre 25 et 30"/>
    <n v="3"/>
    <s v="entre 1 et 5"/>
    <n v="-4"/>
    <s v="NC"/>
    <s v="NC"/>
    <s v="gain"/>
    <s v="NC"/>
    <n v="6"/>
    <n v="-6"/>
    <s v="renseigné"/>
    <s v="non renseigné"/>
    <s v="renseigné"/>
    <n v="27"/>
    <s v="3_DS"/>
    <s v="NC"/>
    <n v="29"/>
    <s v="NC"/>
    <s v="NC"/>
    <d v="2018-07-06T00:00:00"/>
    <d v="2018-06-28T00:00:00"/>
    <n v="1"/>
    <n v="0"/>
    <s v="NC"/>
    <s v="NON"/>
    <s v="NC"/>
    <s v="NON"/>
    <s v="OUI"/>
    <s v="OUI"/>
    <s v="OUI"/>
    <s v="OUI"/>
    <s v="NON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07"/>
    <x v="3"/>
    <s v="201806"/>
    <s v="Juin"/>
    <n v="2018"/>
    <s v="montigny"/>
    <s v="frederic"/>
    <n v="55"/>
    <s v="Homme"/>
    <d v="1962-10-19T00:00:00"/>
    <d v="2018-06-03T00:00:00"/>
    <d v="2018-06-06T00:00:00"/>
    <n v="3"/>
    <s v="Hemato"/>
    <s v=""/>
    <s v="thrombocytemie essentielle"/>
    <n v="184"/>
    <s v="NC"/>
    <n v="79"/>
    <s v="NC"/>
    <n v="23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s v="NC"/>
    <s v="NC"/>
    <s v="NC"/>
    <d v="2018-07-04T00:00:00"/>
    <s v="NC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16"/>
    <x v="1"/>
    <s v="201706"/>
    <s v="Juin"/>
    <n v="2017"/>
    <s v="Morel"/>
    <s v="Serge"/>
    <n v="73"/>
    <s v="Homme"/>
    <d v="1943-01-19T00:00:00"/>
    <d v="2017-05-21T00:00:00"/>
    <d v="2017-06-09T00:00:00"/>
    <n v="19"/>
    <s v="Hemato"/>
    <s v=""/>
    <s v="LAM"/>
    <s v="NC"/>
    <s v="NC"/>
    <n v="60"/>
    <n v="60"/>
    <s v="NC"/>
    <s v="renseigné"/>
    <s v="supérieur à 30"/>
    <n v="2"/>
    <s v="entre 1 et 5"/>
    <n v="0"/>
    <s v="NC"/>
    <s v="NC"/>
    <s v="perte"/>
    <s v="NC"/>
    <n v="0"/>
    <n v="0"/>
    <s v="renseigné"/>
    <s v="non renseigné"/>
    <s v="renseigné"/>
    <n v="25"/>
    <s v="3_DS"/>
    <s v="NC"/>
    <n v="0"/>
    <n v="0"/>
    <n v="0"/>
    <d v="2017-08-18T00:00:00"/>
    <s v="NC"/>
    <n v="0"/>
    <n v="0"/>
    <s v="NC"/>
    <s v="NC"/>
    <s v="NC"/>
    <s v="NC"/>
    <s v="NC"/>
    <s v="NON"/>
    <s v="NON"/>
    <s v="NC"/>
    <s v="NC"/>
    <s v="NON"/>
    <x v="0"/>
    <s v="NC"/>
    <s v="NC"/>
    <s v="NC"/>
    <s v="NC"/>
    <s v="NC"/>
    <s v="NC"/>
    <s v="NC"/>
    <s v="NC"/>
    <s v="NC"/>
    <s v="NC"/>
    <s v="NC"/>
    <s v="NC"/>
    <s v="SP"/>
    <s v="SP"/>
    <s v="SP"/>
    <x v="1"/>
    <s v="NC"/>
    <s v="NC"/>
    <s v="NC"/>
  </r>
  <r>
    <n v="67"/>
    <x v="2"/>
    <s v="201612"/>
    <s v="Décembre"/>
    <n v="2016"/>
    <s v="Nadjarian"/>
    <s v="Raphael"/>
    <n v="49"/>
    <s v="Homme"/>
    <d v="1967-03-20T00:00:00"/>
    <d v="2016-12-06T00:00:00"/>
    <d v="2016-12-08T00:00:00"/>
    <n v="2"/>
    <s v="Hemato"/>
    <s v=""/>
    <s v="LMC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s v="NON"/>
    <n v="0"/>
    <d v="2018-05-14T00:00:00"/>
    <s v="NC"/>
    <n v="0"/>
    <n v="0"/>
    <s v="NC"/>
    <s v="NC"/>
    <s v="NC"/>
    <s v="NC"/>
    <s v="NON"/>
    <s v="NON"/>
    <s v="NON"/>
    <s v="NC"/>
    <s v="NC"/>
    <s v="NON"/>
    <x v="0"/>
    <s v="NC"/>
    <s v="NC"/>
    <s v="NC"/>
    <s v="NON"/>
    <s v="NON"/>
    <s v="NON"/>
    <s v="NON"/>
    <s v="NON"/>
    <s v="NC"/>
    <s v="NC"/>
    <s v="NC"/>
    <n v="0"/>
    <s v="OUI"/>
    <s v="NON"/>
    <s v="PO"/>
    <x v="1"/>
    <s v="NC"/>
    <s v="NC"/>
    <s v="NC"/>
  </r>
  <r>
    <n v="72"/>
    <x v="2"/>
    <s v="201612"/>
    <s v="Décembre"/>
    <n v="2016"/>
    <s v="Naitza"/>
    <s v="Sauveur"/>
    <n v="77"/>
    <s v="Homme"/>
    <d v="1939-03-05T00:00:00"/>
    <d v="2016-12-08T00:00:00"/>
    <d v="2016-12-20T00:00:00"/>
    <n v="12"/>
    <s v="Hemato"/>
    <s v=""/>
    <s v="LAM"/>
    <n v="165"/>
    <n v="62"/>
    <n v="64"/>
    <n v="62"/>
    <n v="24"/>
    <s v="renseigné"/>
    <s v="entre 18,5 et 25"/>
    <n v="3"/>
    <s v="entre 1 et 5"/>
    <n v="-2"/>
    <n v="2"/>
    <n v="-3"/>
    <s v="gain"/>
    <s v="perte"/>
    <n v="3"/>
    <n v="-3"/>
    <s v="renseigné"/>
    <s v="renseigné"/>
    <s v="non renseigné"/>
    <s v="NC"/>
    <s v="4_NSP"/>
    <s v="NC"/>
    <n v="0"/>
    <n v="0"/>
    <n v="0"/>
    <d v="2017-03-07T00:00:00"/>
    <d v="2017-03-06T00:00:00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d v="2016-11-01T00:00:00"/>
    <n v="0"/>
    <s v="NON"/>
    <s v="OUI"/>
    <s v="IV"/>
    <x v="1"/>
    <s v="NC"/>
    <s v="NC"/>
    <s v="NC"/>
  </r>
  <r>
    <n v="115"/>
    <x v="3"/>
    <s v="201806"/>
    <s v="Juin"/>
    <n v="2018"/>
    <s v="Nardi"/>
    <s v="Daniel"/>
    <n v="71"/>
    <s v="Homme"/>
    <d v="1946-11-03T00:00:00"/>
    <d v="2018-06-06T00:00:00"/>
    <d v="2018-06-15T00:00:00"/>
    <n v="9"/>
    <s v="Hemato"/>
    <s v=""/>
    <s v="lymphome"/>
    <n v="175"/>
    <n v="86"/>
    <n v="84"/>
    <n v="85"/>
    <n v="27"/>
    <s v="non renseigné"/>
    <s v="NC"/>
    <n v="2"/>
    <s v="entre 1 et 5"/>
    <n v="1"/>
    <n v="-2"/>
    <n v="2"/>
    <s v="perte"/>
    <s v="gain"/>
    <n v="-1"/>
    <n v="1"/>
    <s v="renseigné"/>
    <s v="renseigné"/>
    <s v="renseigné"/>
    <n v="32"/>
    <s v="2_DM"/>
    <s v="NC"/>
    <n v="14"/>
    <n v="1.06"/>
    <n v="0.8"/>
    <d v="2018-07-11T00:00:00"/>
    <s v="NC"/>
    <n v="0"/>
    <n v="0"/>
    <s v="NC"/>
    <s v="OUI"/>
    <s v="NON"/>
    <s v="NC"/>
    <s v="OUI"/>
    <s v="OUI"/>
    <s v="NON"/>
    <s v="NC"/>
    <s v="NON"/>
    <s v="NON"/>
    <x v="0"/>
    <s v="NC"/>
    <s v="NC"/>
    <s v="NC"/>
    <s v="NC"/>
    <s v="NC"/>
    <s v="NC"/>
    <s v="NC"/>
    <s v="OUI"/>
    <s v="NC"/>
    <s v="NC"/>
    <d v="2017-12-01T00:00:00"/>
    <s v="NC"/>
    <s v="NON"/>
    <s v="OUI"/>
    <s v="IV"/>
    <x v="1"/>
    <s v="NC"/>
    <s v="NC"/>
    <s v="NC"/>
  </r>
  <r>
    <n v="108"/>
    <x v="3"/>
    <s v="201806"/>
    <s v="Juin"/>
    <n v="2018"/>
    <s v="Paciny"/>
    <s v="Antoine"/>
    <n v="68"/>
    <s v="Homme"/>
    <d v="1949-08-10T00:00:00"/>
    <d v="2018-05-30T00:00:00"/>
    <d v="2018-06-13T00:00:00"/>
    <n v="14"/>
    <s v="Hemato"/>
    <s v=""/>
    <s v="lymphome"/>
    <n v="170"/>
    <n v="68"/>
    <n v="59"/>
    <s v="NC"/>
    <n v="20"/>
    <s v="renseigné"/>
    <s v="entre 18,5 et 25"/>
    <n v="1"/>
    <s v="entre 1 et 5"/>
    <s v="NC"/>
    <n v="-9"/>
    <n v="13"/>
    <s v="NC"/>
    <s v="gain"/>
    <s v="NC"/>
    <s v="NC"/>
    <s v="non renseigné"/>
    <s v="renseigné"/>
    <s v="renseigné"/>
    <n v="34"/>
    <s v="2_DM"/>
    <s v="NC"/>
    <n v="30"/>
    <n v="0.86"/>
    <n v="0.77"/>
    <d v="2018-08-17T00:00:00"/>
    <s v="NC"/>
    <n v="0"/>
    <n v="2"/>
    <s v="m6"/>
    <s v="OUI"/>
    <s v="NON"/>
    <s v="NON"/>
    <s v="OUI"/>
    <s v="OUI"/>
    <s v="NON"/>
    <s v="NC"/>
    <s v="NON"/>
    <s v="OUI"/>
    <x v="0"/>
    <s v="NC"/>
    <s v="NC"/>
    <s v="NC"/>
    <s v="NC"/>
    <s v="NC"/>
    <s v="NC"/>
    <s v="NC"/>
    <s v="NON"/>
    <s v="NC"/>
    <s v="NC"/>
    <d v="2017-12-01T00:00:00"/>
    <s v="NC"/>
    <s v="OUI"/>
    <s v="NON"/>
    <s v="PO"/>
    <x v="1"/>
    <s v="NC"/>
    <s v="NC"/>
    <s v="NC"/>
  </r>
  <r>
    <n v="109"/>
    <x v="3"/>
    <s v="201806"/>
    <s v="Juin"/>
    <n v="2018"/>
    <s v="Paris"/>
    <s v="andrÃ©"/>
    <n v="72"/>
    <s v="Homme"/>
    <d v="1946-01-22T00:00:00"/>
    <d v="2018-05-20T00:00:00"/>
    <d v="2018-06-07T00:00:00"/>
    <n v="18"/>
    <s v="Onco"/>
    <s v="TNE"/>
    <s v="TNE"/>
    <n v="166"/>
    <n v="93"/>
    <n v="78"/>
    <n v="79"/>
    <n v="28"/>
    <s v="renseigné"/>
    <s v="entre 25 et 30"/>
    <n v="6"/>
    <s v="entre 5 et 10"/>
    <n v="1"/>
    <n v="-15"/>
    <n v="16"/>
    <s v="perte"/>
    <s v="gain"/>
    <n v="-1"/>
    <n v="1"/>
    <s v="renseigné"/>
    <s v="renseigné"/>
    <s v="renseigné"/>
    <n v="17"/>
    <s v="3_DS"/>
    <s v="NC"/>
    <n v="131"/>
    <s v="OUI"/>
    <n v="1.01"/>
    <d v="2018-05-28T00:00:00"/>
    <d v="2018-04-28T00:00:00"/>
    <n v="1"/>
    <n v="2"/>
    <s v="m6"/>
    <s v="OUI"/>
    <s v="OUI"/>
    <s v="NC"/>
    <s v="OUI"/>
    <s v="OUI"/>
    <s v="OUI"/>
    <s v="NC"/>
    <s v="OUI"/>
    <s v="OUI"/>
    <x v="2"/>
    <s v="sng"/>
    <s v="NC"/>
    <s v="OUI"/>
    <s v="OUI"/>
    <s v="OUI"/>
    <s v="OUI"/>
    <s v="OUI"/>
    <s v="OUI"/>
    <s v="NC"/>
    <s v="NC"/>
    <d v="2018-03-01T00:00:00"/>
    <s v="NC"/>
    <s v="NON"/>
    <s v="OUI"/>
    <s v="IV"/>
    <x v="1"/>
    <s v="NC"/>
    <s v="NC"/>
    <s v="NC"/>
  </r>
  <r>
    <n v="26"/>
    <x v="1"/>
    <s v="201706"/>
    <s v="Juin"/>
    <n v="2017"/>
    <s v="Peffredo 0617"/>
    <s v="Eric"/>
    <n v="58"/>
    <s v="Homme"/>
    <d v="1957-06-14T00:00:00"/>
    <d v="2017-06-02T00:00:00"/>
    <d v="2017-06-08T00:00:00"/>
    <n v="6"/>
    <s v="Onco"/>
    <s v="Digestif"/>
    <s v="cholangiocarcinome"/>
    <n v="173"/>
    <n v="75"/>
    <n v="68"/>
    <n v="70"/>
    <n v="23"/>
    <s v="renseigné"/>
    <s v="entre 18,5 et 25"/>
    <n v="2"/>
    <s v="entre 1 et 5"/>
    <n v="2"/>
    <n v="-7"/>
    <n v="9"/>
    <s v="perte"/>
    <s v="gain"/>
    <n v="-3"/>
    <n v="3"/>
    <s v="renseigné"/>
    <s v="renseigné"/>
    <s v="renseigné"/>
    <n v="25"/>
    <s v="2_DM"/>
    <s v="NC"/>
    <n v="0"/>
    <n v="0"/>
    <n v="0"/>
    <d v="2017-12-05T00:00:00"/>
    <d v="2017-11-15T00:00:00"/>
    <n v="0"/>
    <n v="0"/>
    <s v="NC"/>
    <s v="NC"/>
    <s v="NC"/>
    <s v="NC"/>
    <s v="OUI"/>
    <s v="NON"/>
    <s v="NC"/>
    <s v="NC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138"/>
    <x v="0"/>
    <s v="201712"/>
    <s v="Décembre"/>
    <n v="2017"/>
    <s v="Peffredo1217"/>
    <s v="eric"/>
    <n v="60"/>
    <s v="Homme"/>
    <d v="1957-06-14T00:00:00"/>
    <d v="2017-11-16T00:00:00"/>
    <d v="2017-12-05T00:00:00"/>
    <n v="19"/>
    <s v="Onco"/>
    <s v="Digestif"/>
    <s v="cholangiocarcinome"/>
    <n v="173"/>
    <n v="75"/>
    <n v="70"/>
    <s v="NC"/>
    <n v="23"/>
    <s v="renseigné"/>
    <s v="entre 18,5 et 25"/>
    <n v="1"/>
    <s v="entre 1 et 5"/>
    <s v="NC"/>
    <n v="-5"/>
    <n v="7"/>
    <s v="NC"/>
    <s v="gain"/>
    <s v="NC"/>
    <s v="NC"/>
    <s v="non renseigné"/>
    <s v="renseigné"/>
    <s v="renseigné"/>
    <n v="20"/>
    <s v="3_DS"/>
    <s v="NC"/>
    <s v="NC"/>
    <s v="NC"/>
    <s v="NC"/>
    <d v="2018-12-05T00:00:00"/>
    <s v="NC"/>
    <n v="0"/>
    <n v="0"/>
    <s v="m7"/>
    <s v="NC"/>
    <s v="NC"/>
    <s v="DSE43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30"/>
    <x v="1"/>
    <s v="201706"/>
    <s v="Juin"/>
    <n v="2017"/>
    <s v="Pelazza"/>
    <s v="Claude"/>
    <n v="81"/>
    <s v="Femme"/>
    <d v="1934-07-18T00:00:00"/>
    <d v="2017-06-07T00:00:00"/>
    <d v="2017-06-14T00:00:00"/>
    <n v="7"/>
    <s v="Onco"/>
    <s v="Gynécologique"/>
    <s v="sein"/>
    <n v="165"/>
    <n v="55"/>
    <n v="58"/>
    <n v="56"/>
    <n v="21"/>
    <s v="renseigné"/>
    <s v="entre 18,5 et 25"/>
    <n v="2"/>
    <s v="entre 1 et 5"/>
    <n v="-2"/>
    <n v="3"/>
    <n v="-5"/>
    <s v="gain"/>
    <s v="perte"/>
    <n v="3"/>
    <n v="-3"/>
    <s v="renseigné"/>
    <s v="renseigné"/>
    <s v="non renseigné"/>
    <s v="NC"/>
    <s v="4_NSP"/>
    <s v="NC"/>
    <n v="0"/>
    <n v="0"/>
    <n v="0"/>
    <d v="2017-09-29T00:00:00"/>
    <d v="2017-06-29T00:00:00"/>
    <n v="0"/>
    <n v="0"/>
    <s v="NC"/>
    <s v="NC"/>
    <s v="NC"/>
    <s v="NC"/>
    <s v="OUI"/>
    <s v="OUI"/>
    <s v="NC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0"/>
    <d v="2017-06-10T00:00:00"/>
    <s v="ENTERROCOCUS FEAC"/>
    <s v="NC"/>
  </r>
  <r>
    <n v="53"/>
    <x v="2"/>
    <s v="201612"/>
    <s v="Décembre"/>
    <n v="2016"/>
    <s v="Pelicot"/>
    <s v="Philippe"/>
    <n v="58"/>
    <s v="Homme"/>
    <d v="1958-05-15T00:00:00"/>
    <d v="2016-11-30T00:00:00"/>
    <d v="2016-12-05T00:00:00"/>
    <n v="5"/>
    <s v="Onco"/>
    <s v="Digestif"/>
    <s v="pancreas"/>
    <n v="178"/>
    <n v="86"/>
    <n v="76"/>
    <n v="75"/>
    <n v="24"/>
    <s v="renseigné"/>
    <s v="entre 18,5 et 25"/>
    <n v="2"/>
    <s v="entre 1 et 5"/>
    <n v="-1"/>
    <n v="-10"/>
    <n v="12"/>
    <s v="gain"/>
    <s v="gain"/>
    <n v="1"/>
    <n v="-1"/>
    <s v="renseigné"/>
    <s v="renseigné"/>
    <s v="renseigné"/>
    <n v="33"/>
    <s v="2_DM"/>
    <s v="NC"/>
    <n v="0"/>
    <n v="0"/>
    <n v="0"/>
    <d v="2018-09-11T00:00:00"/>
    <s v="NC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d v="2016-06-01T00:00:00"/>
    <n v="0"/>
    <s v="NON"/>
    <s v="OUI"/>
    <s v="IV"/>
    <x v="1"/>
    <s v="NC"/>
    <s v="NC"/>
    <s v="NC"/>
  </r>
  <r>
    <n v="56"/>
    <x v="2"/>
    <s v="201612"/>
    <s v="Décembre"/>
    <n v="2016"/>
    <s v="Peyraud"/>
    <s v="Marie catherine"/>
    <n v="71"/>
    <s v="Femme"/>
    <d v="1945-06-18T00:00:00"/>
    <d v="2016-11-28T00:00:00"/>
    <d v="2016-12-11T00:00:00"/>
    <n v="13"/>
    <s v="Hemato"/>
    <s v=""/>
    <s v="myelome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6-12-11T00:00:00"/>
    <d v="2016-12-01T00:00:00"/>
    <n v="0"/>
    <n v="0"/>
    <s v="m6"/>
    <s v="NC"/>
    <s v="NC"/>
    <s v="NC"/>
    <s v="OUI"/>
    <s v="NON"/>
    <s v="NON"/>
    <s v="NC"/>
    <s v="NC"/>
    <s v="NON"/>
    <x v="1"/>
    <s v="N7"/>
    <s v="NC"/>
    <s v="NON"/>
    <s v="NON"/>
    <s v="NON"/>
    <s v="NON"/>
    <s v="NON"/>
    <s v="NC"/>
    <s v="NC"/>
    <s v="NC"/>
    <d v="2016-06-01T00:00:00"/>
    <n v="0"/>
    <s v="NON"/>
    <s v="OUI"/>
    <s v="IV"/>
    <x v="1"/>
    <s v="NC"/>
    <s v="NC"/>
    <s v="NC"/>
  </r>
  <r>
    <n v="148"/>
    <x v="0"/>
    <s v="201712"/>
    <s v="Décembre"/>
    <n v="2017"/>
    <s v="Pierne"/>
    <s v="jean louis"/>
    <n v="52"/>
    <s v="Homme"/>
    <d v="1965-10-28T00:00:00"/>
    <d v="2017-12-07T00:00:00"/>
    <d v="2017-12-11T00:00:00"/>
    <n v="4"/>
    <s v="Hemato"/>
    <s v=""/>
    <s v="SMD"/>
    <n v="172"/>
    <n v="80"/>
    <n v="80"/>
    <s v="NC"/>
    <n v="27"/>
    <s v="non renseigné"/>
    <s v="NC"/>
    <n v="1"/>
    <s v="entre 1 et 5"/>
    <s v="NC"/>
    <n v="0"/>
    <n v="0"/>
    <s v="NC"/>
    <s v="perte"/>
    <s v="NC"/>
    <s v="NC"/>
    <s v="non renseigné"/>
    <s v="renseigné"/>
    <s v="renseigné"/>
    <n v="43"/>
    <s v="1_OK"/>
    <s v="NC"/>
    <s v="NC"/>
    <s v="NC"/>
    <s v="NC"/>
    <s v="NC"/>
    <d v="2018-08-08T00:00:00"/>
    <n v="0"/>
    <n v="0"/>
    <s v="NC"/>
    <s v="NC"/>
    <s v="NC"/>
    <s v="NC"/>
    <s v="NON"/>
    <s v="OUI"/>
    <s v="NON"/>
    <s v="NC"/>
    <s v="NC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1"/>
    <s v="NC"/>
    <s v="NC"/>
    <s v="NC"/>
  </r>
  <r>
    <n v="17"/>
    <x v="1"/>
    <s v="201706"/>
    <s v="Juin"/>
    <n v="2017"/>
    <s v="Pimont"/>
    <s v="Maryvonne"/>
    <n v="65"/>
    <s v="Femme"/>
    <d v="1951-04-03T00:00:00"/>
    <d v="2017-06-01T00:00:00"/>
    <d v="2017-06-07T00:00:00"/>
    <n v="6"/>
    <s v="Onco"/>
    <s v="Indéterminé"/>
    <s v="indeterminé"/>
    <n v="160"/>
    <s v="NC"/>
    <n v="39"/>
    <s v="NC"/>
    <n v="15"/>
    <s v="renseigné"/>
    <s v="&lt;18,5"/>
    <n v="1"/>
    <s v="entre 1 et 5"/>
    <s v="NC"/>
    <s v="NC"/>
    <s v="NC"/>
    <s v="NC"/>
    <s v="NC"/>
    <s v="NC"/>
    <s v="NC"/>
    <s v="non renseigné"/>
    <s v="non renseigné"/>
    <s v="non renseigné"/>
    <s v="NC"/>
    <s v="3_DS"/>
    <s v="NC"/>
    <n v="0"/>
    <n v="0"/>
    <n v="0"/>
    <d v="2017-06-12T00:00:00"/>
    <s v="NC"/>
    <n v="0"/>
    <n v="0"/>
    <s v="NC"/>
    <s v="NC"/>
    <s v="NC"/>
    <s v="NC"/>
    <s v="OUI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DEC"/>
    <s v="DEC"/>
    <s v="DEC"/>
    <x v="1"/>
    <s v="NC"/>
    <s v="NC"/>
    <s v="NC"/>
  </r>
  <r>
    <n v="75"/>
    <x v="2"/>
    <s v="201612"/>
    <s v="Décembre"/>
    <n v="2016"/>
    <s v="Pittia"/>
    <s v="Huguette"/>
    <n v="83"/>
    <s v="Femme"/>
    <d v="1933-08-10T00:00:00"/>
    <d v="2016-12-09T00:00:00"/>
    <d v="2016-12-23T00:00:00"/>
    <n v="14"/>
    <s v="Onco"/>
    <s v="Gynécologique"/>
    <s v="sein"/>
    <s v="NC"/>
    <s v="NC"/>
    <n v="53"/>
    <n v="50"/>
    <s v="NC"/>
    <s v="renseigné"/>
    <s v="supérieur à 30"/>
    <n v="2"/>
    <s v="entre 1 et 5"/>
    <n v="-3"/>
    <s v="NC"/>
    <s v="NC"/>
    <s v="gain"/>
    <s v="NC"/>
    <n v="6"/>
    <n v="-6"/>
    <s v="renseigné"/>
    <s v="non renseigné"/>
    <s v="renseigné"/>
    <n v="23"/>
    <s v="3_DS"/>
    <s v="NC"/>
    <n v="65"/>
    <n v="0"/>
    <n v="0"/>
    <d v="2017-01-28T00:00:00"/>
    <d v="2017-01-23T00:00:00"/>
    <n v="2"/>
    <n v="0"/>
    <s v="NC"/>
    <s v="NC"/>
    <s v="NC"/>
    <s v="DSE43"/>
    <s v="OUI"/>
    <s v="NON"/>
    <s v="OUI"/>
    <s v="NC"/>
    <s v="NC"/>
    <s v="NON"/>
    <x v="0"/>
    <s v="NC"/>
    <s v="NC"/>
    <s v="NC"/>
    <s v="NC"/>
    <s v="NC"/>
    <s v="NC"/>
    <s v="NC"/>
    <s v="OUI"/>
    <s v="NC"/>
    <s v="NC"/>
    <s v="NC"/>
    <n v="0"/>
    <s v="NON"/>
    <s v="NON"/>
    <s v="IV"/>
    <x v="0"/>
    <d v="2017-01-27T00:00:00"/>
    <s v="STAPH E"/>
    <s v="taille : 1,57 pds 53/ albu 25"/>
  </r>
  <r>
    <n v="110"/>
    <x v="3"/>
    <s v="201806"/>
    <s v="Juin"/>
    <n v="2018"/>
    <s v="Poucalow"/>
    <s v="Jean claude"/>
    <n v="66"/>
    <s v="Homme"/>
    <d v="1952-02-27T00:00:00"/>
    <d v="2018-05-31T00:00:00"/>
    <d v="2018-06-22T00:00:00"/>
    <n v="22"/>
    <s v="Onco"/>
    <s v="Cutané"/>
    <s v="melanome"/>
    <n v="175"/>
    <n v="65.400000000000006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33"/>
    <s v="4_NSP"/>
    <s v="NC"/>
    <n v="0"/>
    <s v="NC"/>
    <s v="NC"/>
    <d v="2018-07-27T00:00:00"/>
    <s v="NC"/>
    <n v="0"/>
    <n v="0"/>
    <s v="NC"/>
    <s v="NON"/>
    <s v="NC"/>
    <s v="NC"/>
    <s v="OUI"/>
    <s v="OUI"/>
    <s v="NON"/>
    <s v="NC"/>
    <s v="NON"/>
    <s v="NON"/>
    <x v="0"/>
    <s v="NC"/>
    <s v="NC"/>
    <s v="NC"/>
    <s v="NC"/>
    <s v="NC"/>
    <s v="NC"/>
    <s v="NC"/>
    <s v="NON"/>
    <s v="NC"/>
    <s v="NC"/>
    <s v="NC"/>
    <s v="NC"/>
    <s v="SP"/>
    <s v="SP"/>
    <s v="SP"/>
    <x v="1"/>
    <s v="NC"/>
    <s v="NC"/>
    <s v="NC"/>
  </r>
  <r>
    <n v="114"/>
    <x v="3"/>
    <s v="201806"/>
    <s v="Juin"/>
    <n v="2018"/>
    <s v="Poudevigne"/>
    <s v="Josette"/>
    <n v="81"/>
    <s v="Femme"/>
    <d v="1937-03-19T00:00:00"/>
    <d v="2018-06-05T00:00:00"/>
    <d v="2018-06-18T00:00:00"/>
    <n v="13"/>
    <s v="Onco"/>
    <s v="Digestif"/>
    <s v="colon"/>
    <n v="168"/>
    <n v="51"/>
    <n v="52"/>
    <n v="56"/>
    <n v="18"/>
    <s v="renseigné"/>
    <s v="&lt;18,5"/>
    <n v="2"/>
    <s v="entre 1 et 5"/>
    <n v="4"/>
    <n v="1"/>
    <n v="-2"/>
    <s v="perte"/>
    <s v="perte"/>
    <n v="-8"/>
    <n v="8"/>
    <s v="renseigné"/>
    <s v="renseigné"/>
    <s v="renseigné"/>
    <n v="25"/>
    <s v="3_DS"/>
    <s v="NC"/>
    <n v="152"/>
    <n v="0.67"/>
    <n v="0.77"/>
    <d v="2017-08-09T00:00:00"/>
    <d v="2017-09-14T00:00:00"/>
    <n v="1"/>
    <n v="2"/>
    <s v="NC"/>
    <s v="OUI"/>
    <s v="NC"/>
    <s v="DSE43"/>
    <s v="OUI"/>
    <s v="OUI"/>
    <s v="OUI"/>
    <s v="NC"/>
    <s v="NON"/>
    <s v="OUI"/>
    <x v="0"/>
    <s v="NC"/>
    <s v="NC"/>
    <s v="NC"/>
    <s v="NC"/>
    <s v="NC"/>
    <s v="NC"/>
    <s v="NC"/>
    <s v="NON"/>
    <s v="NC"/>
    <s v="NC"/>
    <d v="2017-12-01T00:00:00"/>
    <s v="NC"/>
    <s v="SP"/>
    <s v="SP"/>
    <s v="SP"/>
    <x v="1"/>
    <s v="NC"/>
    <s v="NC"/>
    <s v="NC"/>
  </r>
  <r>
    <n v="111"/>
    <x v="3"/>
    <s v="201806"/>
    <s v="Juin"/>
    <n v="2018"/>
    <s v="Prat"/>
    <s v="Philippe"/>
    <n v="64"/>
    <s v="Femme"/>
    <d v="1953-11-30T00:00:00"/>
    <d v="2018-05-24T00:00:00"/>
    <d v="2018-06-18T00:00:00"/>
    <n v="25"/>
    <s v="Onco"/>
    <s v="ORL"/>
    <s v="ORL"/>
    <n v="172"/>
    <n v="72"/>
    <n v="61"/>
    <n v="57"/>
    <n v="21"/>
    <s v="renseigné"/>
    <s v="entre 18,5 et 25"/>
    <n v="4"/>
    <s v="entre 1 et 5"/>
    <n v="-4"/>
    <n v="-11"/>
    <n v="15"/>
    <s v="gain"/>
    <s v="gain"/>
    <n v="7"/>
    <n v="-7"/>
    <s v="renseigné"/>
    <s v="renseigné"/>
    <s v="renseigné"/>
    <n v="31"/>
    <s v="1_OK"/>
    <s v="NC"/>
    <n v="19"/>
    <n v="1.27"/>
    <n v="0.73"/>
    <d v="2018-07-20T00:00:00"/>
    <d v="2018-07-10T00:00:00"/>
    <n v="1"/>
    <n v="2"/>
    <s v="NC"/>
    <s v="OUI"/>
    <s v="OUI"/>
    <s v="NC"/>
    <s v="OUI"/>
    <s v="OUI"/>
    <s v="OUI"/>
    <s v="OUI"/>
    <s v="OUI"/>
    <s v="OUI"/>
    <x v="0"/>
    <s v="NC"/>
    <s v="NC"/>
    <s v="NC"/>
    <s v="NC"/>
    <s v="NC"/>
    <s v="NC"/>
    <s v="NC"/>
    <s v="NON"/>
    <s v="NC"/>
    <s v="NC"/>
    <d v="2018-03-01T00:00:00"/>
    <s v="NC"/>
    <s v="NON"/>
    <s v="IV"/>
    <s v="IV"/>
    <x v="1"/>
    <s v="NC"/>
    <s v="NC"/>
    <s v="NC"/>
  </r>
  <r>
    <n v="55"/>
    <x v="2"/>
    <s v="201612"/>
    <s v="Décembre"/>
    <n v="2016"/>
    <s v="Pulicani"/>
    <s v="Danielle"/>
    <n v="71"/>
    <s v="Femme"/>
    <d v="1945-02-20T00:00:00"/>
    <d v="2016-11-29T00:00:00"/>
    <d v="2016-12-09T00:00:00"/>
    <n v="10"/>
    <s v="Hemato"/>
    <s v=""/>
    <s v="myelome"/>
    <n v="172"/>
    <n v="55"/>
    <n v="50"/>
    <s v="NC"/>
    <n v="17"/>
    <s v="renseigné"/>
    <s v="&lt;18,5"/>
    <n v="3"/>
    <s v="entre 1 et 5"/>
    <s v="NC"/>
    <n v="-5"/>
    <n v="9"/>
    <s v="NC"/>
    <s v="gain"/>
    <s v="NC"/>
    <s v="NC"/>
    <s v="non renseigné"/>
    <s v="renseigné"/>
    <s v="non renseigné"/>
    <s v="NC"/>
    <s v="3_DS"/>
    <s v="NC"/>
    <n v="0"/>
    <s v="NON"/>
    <n v="0"/>
    <d v="2018-07-12T00:00:00"/>
    <s v="NC"/>
    <n v="0"/>
    <n v="3"/>
    <s v="m1"/>
    <s v="NC"/>
    <s v="NC"/>
    <s v="NC"/>
    <s v="NON"/>
    <s v="OUI"/>
    <s v="NON"/>
    <s v="NC"/>
    <s v="NC"/>
    <s v="OUI"/>
    <x v="1"/>
    <s v="NC"/>
    <s v="OUI"/>
    <s v="NC"/>
    <s v="NON"/>
    <s v="NON"/>
    <s v="OUI"/>
    <s v="NON"/>
    <s v="NON"/>
    <s v="NC"/>
    <s v="NC"/>
    <d v="2016-11-01T00:00:00"/>
    <n v="0"/>
    <s v="OUI"/>
    <s v="NON"/>
    <s v="PO"/>
    <x v="1"/>
    <s v="NC"/>
    <s v="NC"/>
    <s v="NC"/>
  </r>
  <r>
    <n v="112"/>
    <x v="3"/>
    <s v="201806"/>
    <s v="Juin"/>
    <n v="2018"/>
    <s v="Quartier"/>
    <s v="Jean"/>
    <n v="68"/>
    <s v="Homme"/>
    <d v="1950-08-29T00:00:00"/>
    <d v="2018-06-04T00:00:00"/>
    <d v="2018-06-08T00:00:00"/>
    <n v="4"/>
    <s v="Hemato"/>
    <s v=""/>
    <s v="lymphome"/>
    <n v="175"/>
    <n v="75"/>
    <n v="72"/>
    <s v="NC"/>
    <n v="24"/>
    <s v="renseigné"/>
    <s v="entre 18,5 et 25"/>
    <n v="1"/>
    <s v="entre 1 et 5"/>
    <s v="NC"/>
    <n v="-3"/>
    <n v="4"/>
    <s v="NC"/>
    <s v="gain"/>
    <s v="NC"/>
    <s v="NC"/>
    <s v="non renseigné"/>
    <s v="renseigné"/>
    <s v="non renseigné"/>
    <s v="NC"/>
    <s v="4_NSP"/>
    <s v="NC"/>
    <s v="NC"/>
    <s v="NON"/>
    <s v="NC"/>
    <s v="NC"/>
    <s v="NC"/>
    <n v="0"/>
    <n v="0"/>
    <s v="m6"/>
    <s v="NC"/>
    <s v="NC"/>
    <s v="NON"/>
    <s v="NC"/>
    <s v="NON"/>
    <s v="NON"/>
    <s v="NC"/>
    <s v="NON"/>
    <s v="NON"/>
    <x v="1"/>
    <s v="NC"/>
    <s v="OUI"/>
    <s v="NC"/>
    <s v="NON"/>
    <s v="NON"/>
    <s v="NON"/>
    <s v="NON"/>
    <s v="NON"/>
    <s v="NC"/>
    <s v="NC"/>
    <d v="2018-01-01T00:00:00"/>
    <s v="NC"/>
    <s v="NON"/>
    <s v="OUI"/>
    <s v="IV"/>
    <x v="0"/>
    <d v="2018-06-06T00:00:00"/>
    <s v="STAPH E"/>
    <s v="NC"/>
  </r>
  <r>
    <n v="73"/>
    <x v="2"/>
    <s v="201612"/>
    <s v="Décembre"/>
    <n v="2016"/>
    <s v="Ramorino"/>
    <s v="Jean"/>
    <n v="70"/>
    <s v="Homme"/>
    <d v="1946-11-08T00:00:00"/>
    <d v="2016-12-08T00:00:00"/>
    <d v="2016-12-15T00:00:00"/>
    <n v="7"/>
    <s v="Onco"/>
    <s v="ORL"/>
    <s v="ORL"/>
    <n v="173"/>
    <n v="68"/>
    <n v="64"/>
    <s v="NC"/>
    <n v="21"/>
    <s v="renseigné"/>
    <s v="entre 18,5 et 25"/>
    <n v="1"/>
    <s v="entre 1 et 5"/>
    <s v="NC"/>
    <n v="-4"/>
    <n v="6"/>
    <s v="NC"/>
    <s v="gain"/>
    <s v="NC"/>
    <s v="NC"/>
    <s v="non renseigné"/>
    <s v="renseigné"/>
    <s v="non renseigné"/>
    <s v="NC"/>
    <s v="2_DM"/>
    <s v="NC"/>
    <n v="87"/>
    <n v="0"/>
    <n v="0"/>
    <s v="NC"/>
    <d v="2016-12-14T00:00:00"/>
    <n v="0"/>
    <n v="0"/>
    <s v="m6"/>
    <s v="NC"/>
    <s v="NC"/>
    <s v="NC"/>
    <s v="NON"/>
    <s v="NON"/>
    <s v="NON"/>
    <s v="NC"/>
    <s v="OUI"/>
    <s v="NON"/>
    <x v="1"/>
    <s v="N7"/>
    <s v="NC"/>
    <s v="NC"/>
    <s v="NC"/>
    <s v="NC"/>
    <s v="NC"/>
    <s v="NC"/>
    <s v="NON"/>
    <s v="NC"/>
    <s v="NC"/>
    <d v="2016-06-18T00:00:00"/>
    <n v="0"/>
    <s v="NON"/>
    <s v="OUI"/>
    <s v="IV"/>
    <x v="0"/>
    <d v="2016-12-13T00:00:00"/>
    <s v="STAPH E"/>
    <s v="OLIMEL SANS VIT"/>
  </r>
  <r>
    <n v="35"/>
    <x v="1"/>
    <s v="201706"/>
    <s v="Juin"/>
    <n v="2017"/>
    <s v="Randriaaaaaaaa"/>
    <s v="Germain"/>
    <n v="79"/>
    <s v="Homme"/>
    <d v="1937-04-10T00:00:00"/>
    <d v="2017-06-09T00:00:00"/>
    <d v="2017-06-12T00:00:00"/>
    <n v="3"/>
    <s v="Hemato"/>
    <s v=""/>
    <s v="SMD"/>
    <s v="NC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d v="2018-06-12T00:00:00"/>
    <s v="NC"/>
    <n v="0"/>
    <n v="0"/>
    <s v="NC"/>
    <s v="NC"/>
    <s v="NC"/>
    <s v="NC"/>
    <s v="NON"/>
    <s v="NON"/>
    <s v="NC"/>
    <s v="NC"/>
    <s v="NC"/>
    <s v="NON"/>
    <x v="0"/>
    <s v="NC"/>
    <s v="NC"/>
    <s v="NC"/>
    <s v="NC"/>
    <s v="NC"/>
    <s v="NC"/>
    <s v="NC"/>
    <s v="NC"/>
    <s v="NC"/>
    <s v="NC"/>
    <s v="NC"/>
    <s v="NC"/>
    <s v="NON"/>
    <s v="NON"/>
    <s v="SP"/>
    <x v="1"/>
    <s v="NC"/>
    <s v="NC"/>
    <s v="NC"/>
  </r>
  <r>
    <n v="120"/>
    <x v="3"/>
    <s v="201806"/>
    <s v="Juin"/>
    <n v="2018"/>
    <s v="Renaud"/>
    <s v="Marie agnes"/>
    <n v="63"/>
    <s v="Femme"/>
    <d v="1954-08-11T00:00:00"/>
    <d v="2018-06-08T00:00:00"/>
    <d v="2018-06-14T00:00:00"/>
    <n v="6"/>
    <s v="Onco"/>
    <s v="Gynécologique"/>
    <s v="sein"/>
    <n v="159"/>
    <s v="NC"/>
    <n v="54"/>
    <s v="NC"/>
    <n v="21"/>
    <s v="renseigné"/>
    <s v="entre 18,5 et 25"/>
    <n v="1"/>
    <s v="entre 1 et 5"/>
    <s v="NC"/>
    <s v="NC"/>
    <s v="NC"/>
    <s v="NC"/>
    <s v="NC"/>
    <s v="NC"/>
    <s v="NC"/>
    <s v="non renseigné"/>
    <s v="non renseigné"/>
    <s v="renseigné"/>
    <n v="23"/>
    <s v="2_DM"/>
    <s v="NC"/>
    <n v="7"/>
    <s v="NC"/>
    <s v="NC"/>
    <d v="2018-09-14T00:00:00"/>
    <d v="2018-09-14T00:00:00"/>
    <n v="1"/>
    <n v="2"/>
    <s v="NC"/>
    <s v="NC"/>
    <s v="NC"/>
    <s v="DME44.1"/>
    <s v="NON"/>
    <s v="OUI"/>
    <s v="OUI"/>
    <s v="OUI"/>
    <s v="NC"/>
    <s v="OUI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57"/>
    <x v="2"/>
    <s v="201612"/>
    <s v="Décembre"/>
    <n v="2016"/>
    <s v="Reyes durand"/>
    <s v="Noemi"/>
    <n v="75"/>
    <s v="Femme"/>
    <d v="1941-04-13T00:00:00"/>
    <d v="2016-11-27T00:00:00"/>
    <d v="2016-12-31T00:00:00"/>
    <n v="34"/>
    <s v="Onco"/>
    <s v="Digestif"/>
    <s v="colon"/>
    <n v="151"/>
    <n v="43"/>
    <n v="42"/>
    <n v="44"/>
    <n v="18"/>
    <s v="renseigné"/>
    <s v="&lt;18,5"/>
    <n v="4"/>
    <s v="entre 1 et 5"/>
    <n v="2"/>
    <n v="-1"/>
    <n v="2"/>
    <s v="perte"/>
    <s v="gain"/>
    <n v="-5"/>
    <n v="5"/>
    <s v="renseigné"/>
    <s v="renseigné"/>
    <s v="non renseigné"/>
    <s v="NC"/>
    <s v="2_DM"/>
    <s v="NC"/>
    <n v="0"/>
    <s v="NON"/>
    <n v="0"/>
    <s v="NC"/>
    <d v="2016-12-17T00:00:00"/>
    <n v="0"/>
    <n v="0"/>
    <s v="m1"/>
    <s v="NC"/>
    <s v="NC"/>
    <s v="NC"/>
    <s v="OUI"/>
    <s v="NON"/>
    <s v="NON"/>
    <s v="NC"/>
    <s v="NC"/>
    <s v="NON"/>
    <x v="1"/>
    <s v="N7"/>
    <s v="OUI"/>
    <s v="NON"/>
    <s v="NON"/>
    <s v="NON"/>
    <s v="NON"/>
    <s v="NON"/>
    <s v="NON"/>
    <s v="NC"/>
    <s v="NC"/>
    <d v="2016-11-01T00:00:00"/>
    <n v="0"/>
    <s v="NON"/>
    <s v="OUI"/>
    <s v="IV"/>
    <x v="0"/>
    <d v="2016-12-06T00:00:00"/>
    <s v="staph epi"/>
    <s v="PARENTERALE"/>
  </r>
  <r>
    <n v="149"/>
    <x v="0"/>
    <s v="201712"/>
    <s v="Décembre"/>
    <n v="2017"/>
    <s v="Riviere"/>
    <s v="lucette"/>
    <n v="74"/>
    <s v="Femme"/>
    <d v="1943-01-24T00:00:00"/>
    <d v="2017-12-07T00:00:00"/>
    <d v="2017-12-09T00:00:00"/>
    <n v="2"/>
    <s v="Onco"/>
    <s v="Gynécologique"/>
    <s v="sein"/>
    <n v="160"/>
    <n v="84"/>
    <n v="76"/>
    <s v="NC"/>
    <n v="30"/>
    <s v="renseigné"/>
    <s v="supérieur à 30"/>
    <n v="1"/>
    <s v="entre 1 et 5"/>
    <s v="NC"/>
    <n v="-8"/>
    <n v="10"/>
    <s v="NC"/>
    <s v="gain"/>
    <s v="NC"/>
    <s v="NC"/>
    <s v="non renseigné"/>
    <s v="renseigné"/>
    <s v="non renseigné"/>
    <s v="NC"/>
    <s v="4_NSP"/>
    <s v="NC"/>
    <s v="NC"/>
    <s v="NC"/>
    <s v="NC"/>
    <d v="2018-10-04T00:00:00"/>
    <d v="2018-10-04T00:00:00"/>
    <n v="0"/>
    <n v="0"/>
    <s v="m3"/>
    <s v="NC"/>
    <s v="NC"/>
    <s v="NC"/>
    <s v="NON"/>
    <s v="OUI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39"/>
    <x v="0"/>
    <s v="201712"/>
    <s v="Décembre"/>
    <n v="2017"/>
    <s v="Rocard"/>
    <s v="Maryse"/>
    <n v="72"/>
    <s v="Femme"/>
    <d v="1945-08-05T00:00:00"/>
    <d v="2017-11-15T00:00:00"/>
    <d v="2017-12-13T00:00:00"/>
    <n v="28"/>
    <s v="Onco"/>
    <s v="Gynécologique"/>
    <s v="sein"/>
    <n v="167"/>
    <n v="63"/>
    <n v="58"/>
    <n v="55"/>
    <n v="21"/>
    <s v="renseigné"/>
    <s v="entre 18,5 et 25"/>
    <n v="3"/>
    <s v="entre 1 et 5"/>
    <n v="-3"/>
    <n v="-5"/>
    <n v="8"/>
    <s v="gain"/>
    <s v="gain"/>
    <n v="5"/>
    <n v="-5"/>
    <s v="renseigné"/>
    <s v="renseigné"/>
    <s v="renseigné"/>
    <n v="32"/>
    <s v="2_DM"/>
    <s v="NC"/>
    <n v="81"/>
    <s v="NC"/>
    <s v="NC"/>
    <d v="2018-02-19T00:00:00"/>
    <s v="NC"/>
    <n v="2"/>
    <n v="0"/>
    <s v="m3"/>
    <s v="NON"/>
    <s v="NC"/>
    <s v="DME44.1"/>
    <s v="OUI"/>
    <s v="OUI"/>
    <s v="OUI"/>
    <s v="OUI"/>
    <s v="OUI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50"/>
    <x v="2"/>
    <s v="201612"/>
    <s v="Décembre"/>
    <n v="2016"/>
    <s v="roger"/>
    <s v="andré"/>
    <n v="77"/>
    <s v="Homme"/>
    <d v="1939-03-20T00:00:00"/>
    <d v="2016-11-29T00:00:00"/>
    <d v="2016-12-12T00:00:00"/>
    <n v="13"/>
    <s v="Onco"/>
    <s v="Digestif"/>
    <s v="pancreas"/>
    <n v="157"/>
    <n v="47"/>
    <n v="49"/>
    <n v="50"/>
    <n v="20"/>
    <s v="renseigné"/>
    <s v="entre 18,5 et 25"/>
    <n v="3"/>
    <s v="entre 1 et 5"/>
    <n v="1"/>
    <n v="2"/>
    <n v="-4"/>
    <s v="perte"/>
    <s v="perte"/>
    <n v="-2"/>
    <n v="2"/>
    <s v="renseigné"/>
    <s v="renseigné"/>
    <s v="non renseigné"/>
    <s v="NC"/>
    <s v="4_NSP"/>
    <s v="NC"/>
    <s v="NC"/>
    <s v="NC"/>
    <s v="NC"/>
    <s v="NC"/>
    <s v="NC"/>
    <n v="0"/>
    <n v="0"/>
    <s v="NC"/>
    <s v="NON"/>
    <s v="NC"/>
    <s v="NC"/>
    <s v="OUI"/>
    <s v="NON"/>
    <s v="NON"/>
    <s v="NC"/>
    <s v="nsp"/>
    <s v="NON"/>
    <x v="0"/>
    <s v="NC"/>
    <s v="NC"/>
    <s v="NC"/>
    <s v="NC"/>
    <s v="NC"/>
    <s v="NC"/>
    <s v="NC"/>
    <s v="OUI"/>
    <s v="NC"/>
    <s v="NC"/>
    <s v="NC"/>
    <s v="NC"/>
    <s v="NON"/>
    <s v="OUI"/>
    <s v="IV"/>
    <x v="0"/>
    <d v="2016-12-16T00:00:00"/>
    <s v="staph epi"/>
    <s v="PAS DE NUTRITION"/>
  </r>
  <r>
    <n v="140"/>
    <x v="0"/>
    <s v="201712"/>
    <s v="Décembre"/>
    <n v="2017"/>
    <s v="Roman"/>
    <s v="danielle"/>
    <n v="67"/>
    <s v="Femme"/>
    <d v="1950-01-15T00:00:00"/>
    <d v="2017-11-22T00:00:00"/>
    <d v="2017-12-11T00:00:00"/>
    <n v="19"/>
    <s v="Onco"/>
    <s v="ORL"/>
    <s v="ORL"/>
    <n v="153"/>
    <n v="56"/>
    <n v="53"/>
    <n v="55"/>
    <n v="23"/>
    <s v="non renseigné"/>
    <s v="NC"/>
    <n v="2"/>
    <s v="entre 1 et 5"/>
    <n v="2"/>
    <n v="-3"/>
    <n v="5"/>
    <s v="perte"/>
    <s v="gain"/>
    <n v="-4"/>
    <n v="4"/>
    <s v="renseigné"/>
    <s v="renseigné"/>
    <s v="renseigné"/>
    <n v="24"/>
    <s v="2_DM"/>
    <s v="NC"/>
    <n v="105"/>
    <s v="NC"/>
    <s v="NC"/>
    <s v="NC"/>
    <s v="NC"/>
    <n v="3"/>
    <n v="0"/>
    <s v="m1"/>
    <s v="NON"/>
    <s v="NC"/>
    <s v="NC"/>
    <s v="NC"/>
    <s v="NON"/>
    <s v="OUI"/>
    <s v="OUI"/>
    <s v="OUI"/>
    <s v="NON"/>
    <x v="1"/>
    <s v="N7"/>
    <s v="OUI"/>
    <s v="NC"/>
    <s v="NC"/>
    <s v="NON"/>
    <s v="NON"/>
    <s v="NC"/>
    <s v="NON"/>
    <s v="NC"/>
    <s v="on"/>
    <s v="NC"/>
    <s v="NC"/>
    <s v="NON"/>
    <s v="OUI"/>
    <s v="IV"/>
    <x v="0"/>
    <d v="2017-11-22T00:00:00"/>
    <s v="staph epi"/>
    <s v="NP CAR PRB GPE/ RADIO CHIMIO"/>
  </r>
  <r>
    <n v="141"/>
    <x v="0"/>
    <s v="201712"/>
    <s v="Décembre"/>
    <n v="2017"/>
    <s v="Rouge "/>
    <s v="christiane"/>
    <n v="61"/>
    <s v="Femme"/>
    <d v="1956-05-10T00:00:00"/>
    <d v="2017-11-30T00:00:00"/>
    <d v="2017-12-08T00:00:00"/>
    <n v="8"/>
    <s v="Onco"/>
    <s v="Gynécologique"/>
    <s v="ovaire"/>
    <n v="158"/>
    <n v="88"/>
    <n v="83"/>
    <n v="69"/>
    <n v="33"/>
    <s v="renseigné"/>
    <s v="supérieur à 30"/>
    <n v="3"/>
    <s v="entre 1 et 5"/>
    <n v="-14"/>
    <n v="-5"/>
    <n v="6"/>
    <s v="gain"/>
    <s v="gain"/>
    <n v="17"/>
    <n v="-17"/>
    <s v="renseigné"/>
    <s v="renseigné"/>
    <s v="renseigné"/>
    <n v="27"/>
    <s v="2_DM"/>
    <s v="NC"/>
    <s v="NC"/>
    <s v="OUI"/>
    <n v="0.56000000000000005"/>
    <d v="2018-09-27T00:00:00"/>
    <s v="NC"/>
    <n v="2"/>
    <n v="2"/>
    <s v="m1"/>
    <s v="OUI"/>
    <s v="OUI"/>
    <s v="DME44.1"/>
    <s v="NON"/>
    <s v="OUI"/>
    <s v="OUI"/>
    <s v="OUI"/>
    <s v="NON"/>
    <s v="OUI"/>
    <x v="0"/>
    <s v="NC"/>
    <s v="NC"/>
    <s v="NC"/>
    <s v="OUI"/>
    <s v="OUI"/>
    <s v="OUI"/>
    <s v="OUI"/>
    <s v="NON"/>
    <s v="NC"/>
    <s v="NC"/>
    <s v="NC"/>
    <s v="NC"/>
    <s v="NON"/>
    <s v="OUI"/>
    <s v="IV"/>
    <x v="1"/>
    <s v="NC"/>
    <s v="NC"/>
    <s v="NC"/>
  </r>
  <r>
    <n v="151"/>
    <x v="1"/>
    <s v="201706"/>
    <s v="Juin"/>
    <n v="2017"/>
    <s v="sanchez"/>
    <s v="marie"/>
    <n v="74"/>
    <s v="Femme"/>
    <d v="1943-05-21T00:00:00"/>
    <d v="2017-05-04T00:00:00"/>
    <d v="2017-06-28T00:00:00"/>
    <n v="55"/>
    <s v="Onco"/>
    <s v="Gynécologique"/>
    <s v="sein"/>
    <n v="160"/>
    <s v="NC"/>
    <n v="49"/>
    <n v="47"/>
    <n v="19"/>
    <s v="renseigné"/>
    <s v="entre 18,5 et 25"/>
    <n v="8"/>
    <s v="entre 5 et 10"/>
    <n v="-2"/>
    <s v="NC"/>
    <s v="NC"/>
    <s v="gain"/>
    <s v="NC"/>
    <n v="4"/>
    <n v="-4"/>
    <s v="renseigné"/>
    <s v="non renseigné"/>
    <s v="renseigné"/>
    <n v="26"/>
    <s v="3_DS"/>
    <s v="NC"/>
    <s v="NC"/>
    <s v="NC"/>
    <s v="NC"/>
    <d v="2018-10-10T00:00:00"/>
    <d v="2017-06-14T00:00:00"/>
    <n v="2"/>
    <n v="2"/>
    <s v="NC"/>
    <s v="NON"/>
    <s v="NC"/>
    <s v="DSE43"/>
    <s v="NON"/>
    <s v="OUI"/>
    <s v="OUI"/>
    <s v="NC"/>
    <s v="NON"/>
    <s v="OUI"/>
    <x v="1"/>
    <s v="N7"/>
    <s v="NC"/>
    <s v="NON"/>
    <s v="NON"/>
    <s v="NC"/>
    <s v="NC"/>
    <s v="NC"/>
    <s v="NON"/>
    <s v="NC"/>
    <s v="on"/>
    <s v="NC"/>
    <s v="NC"/>
    <s v="NON"/>
    <s v="OUI"/>
    <s v="IV"/>
    <x v="0"/>
    <d v="2017-06-09T00:00:00"/>
    <s v="STAPH E"/>
    <s v="OLIMEL"/>
  </r>
  <r>
    <n v="19"/>
    <x v="1"/>
    <s v="201706"/>
    <s v="Juin"/>
    <n v="2017"/>
    <s v="Sanna"/>
    <s v="Philippe"/>
    <n v="61"/>
    <s v="Homme"/>
    <d v="1954-09-19T00:00:00"/>
    <d v="2017-05-31T00:00:00"/>
    <d v="2017-06-22T00:00:00"/>
    <n v="22"/>
    <s v="Onco"/>
    <s v="ORL"/>
    <s v="ORL"/>
    <n v="180"/>
    <n v="70"/>
    <n v="70"/>
    <n v="72"/>
    <n v="22"/>
    <s v="renseigné"/>
    <s v="entre 18,5 et 25"/>
    <n v="5"/>
    <s v="entre 5 et 10"/>
    <n v="2"/>
    <n v="0"/>
    <n v="0"/>
    <s v="perte"/>
    <s v="perte"/>
    <n v="-3"/>
    <n v="3"/>
    <s v="renseigné"/>
    <s v="renseigné"/>
    <s v="non renseigné"/>
    <s v="NC"/>
    <s v="4_NSP"/>
    <s v="NC"/>
    <n v="21"/>
    <n v="0"/>
    <s v="0.75"/>
    <d v="2017-08-13T00:00:00"/>
    <d v="2017-07-10T00:00:00"/>
    <n v="0"/>
    <n v="0"/>
    <s v="NC"/>
    <s v="NC"/>
    <s v="NC"/>
    <s v="NC"/>
    <s v="NON"/>
    <s v="NON"/>
    <s v="NON"/>
    <s v="NC"/>
    <s v="NC"/>
    <s v="NON"/>
    <x v="2"/>
    <s v="GPE"/>
    <s v="NC"/>
    <s v="NON"/>
    <s v="NC"/>
    <s v="NC"/>
    <s v="NC"/>
    <s v="NC"/>
    <s v="NON"/>
    <s v="NC"/>
    <s v="NC"/>
    <s v="NC"/>
    <s v="NC"/>
    <s v="NON"/>
    <s v="OUI"/>
    <s v="IV"/>
    <x v="0"/>
    <d v="2017-06-10T00:00:00"/>
    <s v="STAPH E"/>
    <s v="PAS DE NUTRITION"/>
  </r>
  <r>
    <n v="58"/>
    <x v="2"/>
    <s v="201612"/>
    <s v="Décembre"/>
    <n v="2016"/>
    <s v="Santiago"/>
    <s v="Louise"/>
    <n v="77"/>
    <s v="Femme"/>
    <d v="1932-02-12T00:00:00"/>
    <d v="2016-11-25T00:00:00"/>
    <d v="2016-12-08T00:00:00"/>
    <n v="13"/>
    <s v="Hemato"/>
    <s v=""/>
    <s v="lymphome"/>
    <n v="160"/>
    <n v="59"/>
    <n v="52"/>
    <s v="NC"/>
    <n v="20"/>
    <s v="renseigné"/>
    <s v="entre 18,5 et 25"/>
    <n v="1"/>
    <s v="entre 1 et 5"/>
    <s v="NC"/>
    <n v="-7"/>
    <n v="12"/>
    <s v="NC"/>
    <s v="gain"/>
    <s v="NC"/>
    <s v="NC"/>
    <s v="non renseigné"/>
    <s v="renseigné"/>
    <s v="renseigné"/>
    <n v="26"/>
    <s v="3_DS"/>
    <s v="NC"/>
    <n v="284"/>
    <s v="NON"/>
    <n v="0"/>
    <d v="2018-09-12T00:00:00"/>
    <s v="NC"/>
    <n v="0"/>
    <n v="0"/>
    <s v="m3"/>
    <s v="NC"/>
    <s v="NC"/>
    <s v="NC"/>
    <s v="NON"/>
    <s v="NON"/>
    <s v="NON"/>
    <s v="NC"/>
    <s v="NC"/>
    <s v="NON"/>
    <x v="1"/>
    <s v="N7"/>
    <s v="OUI"/>
    <s v="OUI"/>
    <s v="NON"/>
    <s v="OUI"/>
    <s v="OUI"/>
    <s v="NON"/>
    <s v="NON"/>
    <s v="NC"/>
    <s v="on"/>
    <d v="2019-09-01T00:00:00"/>
    <n v="0"/>
    <s v="NON"/>
    <s v="OUI"/>
    <s v="IV"/>
    <x v="0"/>
    <d v="2016-12-01T00:00:00"/>
    <s v="STAPH AUREUS"/>
    <s v="OLIMEL AV VIT"/>
  </r>
  <r>
    <n v="60"/>
    <x v="2"/>
    <s v="201612"/>
    <s v="Décembre"/>
    <n v="2016"/>
    <s v="Savenkoff"/>
    <s v="Concetta"/>
    <n v="85"/>
    <s v="Femme"/>
    <d v="1931-11-06T00:00:00"/>
    <d v="2016-12-01T00:00:00"/>
    <d v="2016-12-12T00:00:00"/>
    <n v="11"/>
    <s v="Onco"/>
    <s v="Gynécologique"/>
    <s v="ovaire"/>
    <s v="NC"/>
    <s v="NC"/>
    <n v="56"/>
    <n v="55"/>
    <s v="NC"/>
    <s v="renseigné"/>
    <s v="supérieur à 30"/>
    <n v="2"/>
    <s v="entre 1 et 5"/>
    <n v="-1"/>
    <s v="NC"/>
    <s v="NC"/>
    <s v="gain"/>
    <s v="NC"/>
    <n v="2"/>
    <n v="-2"/>
    <s v="renseigné"/>
    <s v="non renseigné"/>
    <s v="renseigné"/>
    <n v="26"/>
    <s v="3_DS"/>
    <s v="NC"/>
    <n v="0"/>
    <s v="NON"/>
    <n v="0"/>
    <d v="2017-03-02T00:00:00"/>
    <d v="2016-05-12T00:00:00"/>
    <n v="0"/>
    <n v="2"/>
    <s v="NC"/>
    <s v="NC"/>
    <s v="NC"/>
    <s v="NC"/>
    <s v="OUI"/>
    <s v="NON"/>
    <s v="NON"/>
    <s v="NC"/>
    <s v="NC"/>
    <s v="OUI"/>
    <x v="0"/>
    <s v="NC"/>
    <s v="NC"/>
    <s v="NC"/>
    <s v="NON"/>
    <s v="NON"/>
    <s v="NON"/>
    <s v="NON"/>
    <s v="NON"/>
    <s v="NC"/>
    <s v="NC"/>
    <s v="NC"/>
    <n v="0"/>
    <s v="NON"/>
    <s v="OUI"/>
    <s v="IV"/>
    <x v="1"/>
    <s v="NC"/>
    <s v="NC"/>
    <s v="NC"/>
  </r>
  <r>
    <n v="33"/>
    <x v="1"/>
    <s v="201706"/>
    <s v="Juin"/>
    <n v="2017"/>
    <s v="Scarangella"/>
    <s v="Marie"/>
    <n v="47"/>
    <s v="Femme"/>
    <d v="1968-06-21T00:00:00"/>
    <d v="2018-06-08T00:00:00"/>
    <d v="2018-06-12T00:00:00"/>
    <n v="4"/>
    <s v="Onco"/>
    <s v="Cutané"/>
    <s v="melanome"/>
    <n v="165"/>
    <s v="NC"/>
    <n v="65"/>
    <s v="NC"/>
    <n v="24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1_OK"/>
    <s v="NC"/>
    <n v="0"/>
    <n v="0"/>
    <n v="0"/>
    <d v="2017-08-07T00:00:00"/>
    <d v="2017-08-07T00:00:00"/>
    <n v="0"/>
    <n v="0"/>
    <s v="NC"/>
    <s v="NC"/>
    <s v="NC"/>
    <s v="NC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MELANOME"/>
  </r>
  <r>
    <n v="61"/>
    <x v="2"/>
    <s v="201612"/>
    <s v="Décembre"/>
    <n v="2016"/>
    <s v="Schiano "/>
    <s v="Michel"/>
    <n v="83"/>
    <s v="Homme"/>
    <d v="1933-09-23T00:00:00"/>
    <d v="2016-12-02T00:00:00"/>
    <d v="2016-12-09T00:00:00"/>
    <n v="7"/>
    <s v="Onco"/>
    <s v="ORL"/>
    <s v="ORL"/>
    <n v="169"/>
    <s v="NC"/>
    <n v="63"/>
    <s v="NC"/>
    <n v="22"/>
    <s v="non renseigné"/>
    <s v="NC"/>
    <n v="1"/>
    <s v="entre 1 et 5"/>
    <s v="NC"/>
    <s v="NC"/>
    <s v="NC"/>
    <s v="NC"/>
    <s v="NC"/>
    <s v="NC"/>
    <s v="NC"/>
    <s v="non renseigné"/>
    <s v="non renseigné"/>
    <s v="renseigné"/>
    <n v="24"/>
    <s v="3_DS"/>
    <s v="NC"/>
    <n v="0"/>
    <s v="NON"/>
    <n v="0"/>
    <d v="2017-01-31T00:00:00"/>
    <d v="2016-12-14T00:00:00"/>
    <n v="0"/>
    <n v="0"/>
    <s v="NC"/>
    <s v="NC"/>
    <s v="NC"/>
    <s v="NC"/>
    <s v="OUI"/>
    <s v="OUI"/>
    <s v="NON"/>
    <s v="NC"/>
    <s v="NC"/>
    <s v="NON"/>
    <x v="0"/>
    <s v="NC"/>
    <s v="NC"/>
    <s v="NC"/>
    <s v="NON"/>
    <s v="NON"/>
    <s v="NON"/>
    <s v="NON"/>
    <s v="NON"/>
    <s v="NC"/>
    <s v="NC"/>
    <s v="NC"/>
    <n v="0"/>
    <s v="NON"/>
    <s v="OUI"/>
    <s v="IV"/>
    <x v="1"/>
    <s v="NC"/>
    <s v="NC"/>
    <s v="NC"/>
  </r>
  <r>
    <n v="62"/>
    <x v="2"/>
    <s v="201612"/>
    <s v="Décembre"/>
    <n v="2016"/>
    <s v="Seigneur"/>
    <s v="Monique"/>
    <n v="83"/>
    <s v="Femme"/>
    <d v="1933-02-09T00:00:00"/>
    <d v="2016-11-04T00:00:00"/>
    <d v="2016-12-14T00:00:00"/>
    <n v="40"/>
    <s v="Onco"/>
    <s v="Digestif"/>
    <s v="pancreas"/>
    <n v="165"/>
    <s v="NC"/>
    <n v="62"/>
    <n v="66"/>
    <n v="23"/>
    <s v="renseigné"/>
    <s v="entre 18,5 et 25"/>
    <n v="2"/>
    <s v="entre 1 et 5"/>
    <n v="4"/>
    <s v="NC"/>
    <s v="NC"/>
    <s v="perte"/>
    <s v="NC"/>
    <n v="-6"/>
    <n v="6"/>
    <s v="renseigné"/>
    <s v="non renseigné"/>
    <s v="non renseigné"/>
    <s v="NC"/>
    <s v="1_OK"/>
    <s v="NC"/>
    <n v="108"/>
    <s v="NON"/>
    <n v="0"/>
    <d v="2016-12-14T00:00:00"/>
    <d v="2016-12-01T00:00:00"/>
    <n v="0"/>
    <n v="0"/>
    <s v="NC"/>
    <s v="NC"/>
    <s v="NC"/>
    <s v="NC"/>
    <s v="OUI"/>
    <s v="OUI"/>
    <s v="OUI"/>
    <s v="NC"/>
    <s v="NC"/>
    <s v="NON"/>
    <x v="1"/>
    <s v="N7"/>
    <s v="NC"/>
    <s v="NC"/>
    <s v="NON"/>
    <s v="NON"/>
    <s v="NON"/>
    <s v="NON"/>
    <s v="NON"/>
    <s v="NC"/>
    <s v="NC"/>
    <s v="NC"/>
    <n v="0"/>
    <s v="NON"/>
    <s v="OUI"/>
    <s v="IV"/>
    <x v="0"/>
    <d v="2016-11-17T00:00:00"/>
    <s v="PYO"/>
    <s v="OLIMEL SANS VIT"/>
  </r>
  <r>
    <n v="20"/>
    <x v="1"/>
    <s v="201706"/>
    <s v="Juin"/>
    <n v="2017"/>
    <s v="Seitier"/>
    <s v="Monique"/>
    <n v="81"/>
    <s v="Femme"/>
    <d v="1935-02-07T00:00:00"/>
    <d v="2017-05-29T00:00:00"/>
    <d v="2017-06-07T00:00:00"/>
    <n v="9"/>
    <s v="Onco"/>
    <s v="Gynécologique"/>
    <s v="sein"/>
    <n v="170"/>
    <s v="NC"/>
    <s v="NC"/>
    <s v="NC"/>
    <s v="NC"/>
    <s v="renseigné"/>
    <s v="supérieur à 30"/>
    <n v="0"/>
    <n v="0"/>
    <s v="NC"/>
    <s v="NC"/>
    <s v="NC"/>
    <s v="NC"/>
    <s v="NC"/>
    <s v="NC"/>
    <s v="NC"/>
    <s v="non renseigné"/>
    <s v="non renseigné"/>
    <s v="renseigné"/>
    <n v="25"/>
    <s v="3_DS"/>
    <s v="NC"/>
    <n v="0"/>
    <n v="0"/>
    <n v="0"/>
    <d v="2017-08-03T00:00:00"/>
    <d v="2017-05-15T00:00:00"/>
    <n v="0"/>
    <n v="3"/>
    <s v="NC"/>
    <s v="NC"/>
    <s v="NC"/>
    <s v="NC"/>
    <s v="OUI"/>
    <s v="NON"/>
    <s v="NON"/>
    <s v="NC"/>
    <s v="NC"/>
    <s v="OUI"/>
    <x v="0"/>
    <s v="NC"/>
    <s v="NC"/>
    <s v="NC"/>
    <s v="NC"/>
    <s v="NC"/>
    <s v="NC"/>
    <s v="NC"/>
    <s v="NON"/>
    <s v="NC"/>
    <s v="NC"/>
    <s v="NC"/>
    <s v="NC"/>
    <s v="OUI"/>
    <s v="NON"/>
    <s v="PO"/>
    <x v="1"/>
    <s v="NC"/>
    <s v="NC"/>
    <s v="NC"/>
  </r>
  <r>
    <n v="63"/>
    <x v="2"/>
    <s v="201612"/>
    <s v="Décembre"/>
    <n v="2016"/>
    <s v="Sieli"/>
    <s v="Patrick"/>
    <n v="63"/>
    <s v="Homme"/>
    <d v="1952-11-10T00:00:00"/>
    <d v="2016-12-03T00:00:00"/>
    <d v="2016-12-12T00:00:00"/>
    <n v="9"/>
    <s v="Onco"/>
    <s v="ORL"/>
    <s v="ORL"/>
    <n v="170"/>
    <n v="63"/>
    <n v="63"/>
    <s v="NC"/>
    <n v="22"/>
    <s v="renseigné"/>
    <s v="entre 18,5 et 25"/>
    <n v="1"/>
    <s v="entre 1 et 5"/>
    <s v="NC"/>
    <n v="0"/>
    <n v="0"/>
    <s v="NC"/>
    <s v="perte"/>
    <s v="NC"/>
    <s v="NC"/>
    <s v="non renseigné"/>
    <s v="renseigné"/>
    <s v="non renseigné"/>
    <s v="NC"/>
    <s v="4_NSP"/>
    <s v="NC"/>
    <n v="260"/>
    <s v="NON"/>
    <n v="0"/>
    <d v="2017-11-08T00:00:00"/>
    <d v="2017-11-02T00:00:00"/>
    <n v="0"/>
    <n v="0"/>
    <s v="NC"/>
    <s v="NC"/>
    <s v="NC"/>
    <s v="NC"/>
    <s v="OUI"/>
    <s v="NON"/>
    <s v="NON"/>
    <s v="NON"/>
    <s v="NC"/>
    <s v="NON"/>
    <x v="2"/>
    <s v="GPE"/>
    <s v="NC"/>
    <s v="NC"/>
    <s v="NON"/>
    <s v="NON"/>
    <s v="NON"/>
    <s v="NON"/>
    <s v="NON"/>
    <s v="NC"/>
    <s v="NC"/>
    <d v="2016-11-01T00:00:00"/>
    <n v="0"/>
    <s v="NON"/>
    <s v="OUI"/>
    <s v="IV"/>
    <x v="0"/>
    <d v="2016-11-30T00:00:00"/>
    <s v="PYO"/>
    <s v="GPE"/>
  </r>
  <r>
    <n v="21"/>
    <x v="1"/>
    <s v="201706"/>
    <s v="Juin"/>
    <n v="2017"/>
    <s v="Simoes"/>
    <s v="Richard"/>
    <n v="56"/>
    <s v="Homme"/>
    <d v="1959-12-06T00:00:00"/>
    <d v="2017-06-02T00:00:00"/>
    <d v="2017-06-11T00:00:00"/>
    <n v="9"/>
    <s v="Onco"/>
    <s v="ORL"/>
    <s v="ORL"/>
    <n v="182"/>
    <n v="69"/>
    <n v="61"/>
    <n v="66"/>
    <n v="18"/>
    <s v="non renseigné"/>
    <s v="NC"/>
    <n v="2"/>
    <s v="entre 1 et 5"/>
    <n v="5"/>
    <n v="-8"/>
    <n v="12"/>
    <s v="perte"/>
    <s v="gain"/>
    <n v="-8"/>
    <n v="8"/>
    <s v="renseigné"/>
    <s v="renseigné"/>
    <s v="non renseigné"/>
    <s v="NC"/>
    <s v="2_DM"/>
    <s v="NC"/>
    <n v="0"/>
    <n v="0"/>
    <n v="0"/>
    <d v="2017-06-11T00:00:00"/>
    <d v="2017-05-08T00:00:00"/>
    <n v="0"/>
    <n v="2"/>
    <s v="NC"/>
    <s v="NC"/>
    <s v="NC"/>
    <s v="NC"/>
    <s v="OUI"/>
    <s v="NON"/>
    <s v="NON"/>
    <s v="NC"/>
    <s v="OUI"/>
    <s v="OUI"/>
    <x v="1"/>
    <s v="N7"/>
    <s v="NC"/>
    <s v="NON"/>
    <s v="NC"/>
    <s v="NC"/>
    <s v="NC"/>
    <s v="NC"/>
    <s v="OUI"/>
    <s v="NC"/>
    <s v="on"/>
    <s v="NC"/>
    <s v="NC"/>
    <s v="NON"/>
    <s v="OUI"/>
    <s v="IV"/>
    <x v="1"/>
    <s v="NC"/>
    <s v="NC"/>
    <s v="NC"/>
  </r>
  <r>
    <n v="22"/>
    <x v="1"/>
    <s v="201706"/>
    <s v="Juin"/>
    <n v="2017"/>
    <s v="Squillaci"/>
    <s v="Jeanine"/>
    <n v="65"/>
    <s v="Femme"/>
    <d v="1950-07-11T00:00:00"/>
    <d v="2017-06-01T00:00:00"/>
    <d v="2017-06-12T00:00:00"/>
    <n v="11"/>
    <s v="Onco"/>
    <s v="Digestif"/>
    <s v="colon"/>
    <n v="160"/>
    <n v="82"/>
    <n v="80"/>
    <n v="85"/>
    <n v="31"/>
    <s v="non renseigné"/>
    <s v="NC"/>
    <n v="3"/>
    <s v="entre 1 et 5"/>
    <n v="5"/>
    <n v="-2"/>
    <n v="2"/>
    <s v="perte"/>
    <s v="gain"/>
    <n v="-6"/>
    <n v="6"/>
    <s v="renseigné"/>
    <s v="renseigné"/>
    <s v="non renseigné"/>
    <s v="NC"/>
    <s v="2_DM"/>
    <s v="NC"/>
    <n v="0"/>
    <n v="0"/>
    <n v="0"/>
    <d v="2018-08-10T00:00:00"/>
    <d v="2018-08-10T00:00:00"/>
    <n v="0"/>
    <n v="0"/>
    <s v="NC"/>
    <s v="NC"/>
    <s v="NC"/>
    <s v="NC"/>
    <s v="NON"/>
    <s v="NON"/>
    <s v="NC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OUI"/>
    <s v="IV"/>
    <x v="1"/>
    <s v="NC"/>
    <s v="NC"/>
    <s v="NC"/>
  </r>
  <r>
    <n v="142"/>
    <x v="0"/>
    <s v="201712"/>
    <s v="Décembre"/>
    <n v="2017"/>
    <s v="Tamburi"/>
    <s v="Annie"/>
    <n v="60"/>
    <s v="Femme"/>
    <d v="1957-03-08T00:00:00"/>
    <d v="2017-11-02T00:00:00"/>
    <d v="2017-12-05T00:00:00"/>
    <n v="33"/>
    <s v="Onco"/>
    <s v="ORL"/>
    <s v="ORL"/>
    <n v="154"/>
    <n v="50"/>
    <n v="38"/>
    <n v="38"/>
    <n v="16"/>
    <s v="renseigné"/>
    <s v="&lt;18,5"/>
    <n v="4"/>
    <s v="entre 1 et 5"/>
    <n v="0"/>
    <n v="-12"/>
    <n v="24"/>
    <s v="perte"/>
    <s v="gain"/>
    <n v="0"/>
    <n v="0"/>
    <s v="renseigné"/>
    <s v="renseigné"/>
    <s v="renseigné"/>
    <n v="23"/>
    <s v="3_DS"/>
    <s v="NC"/>
    <s v="NC"/>
    <s v="OUI"/>
    <n v="0.74"/>
    <d v="2017-12-11T00:00:00"/>
    <d v="2017-11-28T00:00:00"/>
    <n v="3"/>
    <n v="2"/>
    <s v="m7"/>
    <s v="OUI"/>
    <s v="OUI"/>
    <s v="DSE43"/>
    <s v="OUI"/>
    <s v="OUI"/>
    <s v="OUI"/>
    <s v="OUI"/>
    <s v="OUI"/>
    <s v="OUI"/>
    <x v="2"/>
    <s v="NC"/>
    <s v="NC"/>
    <s v="OUI"/>
    <s v="NC"/>
    <s v="OUI"/>
    <s v="OUI"/>
    <s v="OUI"/>
    <s v="NON"/>
    <s v="NC"/>
    <s v="NC"/>
    <s v="NC"/>
    <s v="NC"/>
    <s v="NON"/>
    <s v="OUI"/>
    <s v="IV"/>
    <x v="1"/>
    <s v="NC"/>
    <s v="NC"/>
    <s v="NC"/>
  </r>
  <r>
    <n v="74"/>
    <x v="2"/>
    <s v="201612"/>
    <s v="Décembre"/>
    <n v="2016"/>
    <s v="Toninelli"/>
    <s v="Vincente"/>
    <n v="86"/>
    <s v="Homme"/>
    <d v="1930-08-28T00:00:00"/>
    <d v="2016-12-08T00:00:00"/>
    <d v="2016-12-15T00:00:00"/>
    <n v="7"/>
    <s v="Onco"/>
    <s v="Prostate"/>
    <s v="prostate"/>
    <n v="167"/>
    <s v="NC"/>
    <n v="50"/>
    <n v="48"/>
    <n v="18"/>
    <s v="non renseigné"/>
    <s v="NC"/>
    <n v="2"/>
    <s v="entre 1 et 5"/>
    <n v="-2"/>
    <s v="NC"/>
    <s v="NC"/>
    <s v="gain"/>
    <s v="NC"/>
    <n v="4"/>
    <n v="-4"/>
    <s v="renseigné"/>
    <s v="non renseigné"/>
    <s v="non renseigné"/>
    <s v="NC"/>
    <s v="3_DS"/>
    <s v="NC"/>
    <n v="65"/>
    <n v="0"/>
    <n v="0"/>
    <d v="2017-05-09T00:00:00"/>
    <d v="2016-11-21T00:00:00"/>
    <n v="1"/>
    <n v="0"/>
    <s v="NC"/>
    <s v="NC"/>
    <s v="NC"/>
    <s v="NC"/>
    <s v="NON"/>
    <s v="NON"/>
    <s v="OUI"/>
    <s v="NC"/>
    <s v="NC"/>
    <s v="NON"/>
    <x v="1"/>
    <s v="N7"/>
    <s v="NC"/>
    <s v="NC"/>
    <s v="NC"/>
    <s v="NC"/>
    <s v="NC"/>
    <s v="NC"/>
    <s v="NC"/>
    <s v="NC"/>
    <s v="NC"/>
    <s v="NC"/>
    <n v="0"/>
    <s v="NON"/>
    <s v="OUI"/>
    <s v="IV"/>
    <x v="1"/>
    <s v="NC"/>
    <s v="NC"/>
    <s v="NC"/>
  </r>
  <r>
    <n v="143"/>
    <x v="0"/>
    <s v="201712"/>
    <s v="Décembre"/>
    <n v="2017"/>
    <s v="torres"/>
    <s v="roland"/>
    <n v="61"/>
    <s v="Homme"/>
    <d v="1956-03-09T00:00:00"/>
    <d v="2017-11-28T00:00:00"/>
    <d v="2017-12-13T00:00:00"/>
    <n v="15"/>
    <s v="Onco"/>
    <s v="Digestif"/>
    <s v="gastrique"/>
    <n v="170"/>
    <n v="96"/>
    <n v="83"/>
    <n v="76"/>
    <n v="29"/>
    <s v="renseigné"/>
    <s v="entre 25 et 30"/>
    <n v="2"/>
    <s v="entre 1 et 5"/>
    <n v="-7"/>
    <n v="-13"/>
    <n v="14"/>
    <s v="gain"/>
    <s v="gain"/>
    <n v="8"/>
    <n v="-8"/>
    <s v="renseigné"/>
    <s v="renseigné"/>
    <s v="renseigné"/>
    <n v="16"/>
    <s v="3_DS"/>
    <s v="NC"/>
    <s v="NC"/>
    <s v="OUI"/>
    <n v="0.86"/>
    <d v="2018-03-03T00:00:00"/>
    <d v="2017-12-07T00:00:00"/>
    <n v="1"/>
    <n v="2"/>
    <s v="m7"/>
    <s v="OUI"/>
    <s v="NON"/>
    <s v="NC"/>
    <s v="OUI"/>
    <s v="OUI"/>
    <s v="OUI"/>
    <s v="OUI"/>
    <s v="OUI"/>
    <s v="OUI"/>
    <x v="2"/>
    <s v="NC"/>
    <s v="NC"/>
    <s v="NC"/>
    <s v="NC"/>
    <s v="NC"/>
    <s v="NC"/>
    <s v="OUI"/>
    <s v="NON"/>
    <s v="NC"/>
    <s v="NC"/>
    <s v="NC"/>
    <s v="NC"/>
    <s v="NON"/>
    <s v="OUI"/>
    <s v="IV"/>
    <x v="1"/>
    <s v="NC"/>
    <s v="NC"/>
    <s v="NC"/>
  </r>
  <r>
    <n v="64"/>
    <x v="2"/>
    <s v="201612"/>
    <s v="Décembre"/>
    <n v="2016"/>
    <s v="Toupet"/>
    <s v="Fatima"/>
    <n v="81"/>
    <s v="Femme"/>
    <d v="1934-12-31T00:00:00"/>
    <d v="2016-12-05T00:00:00"/>
    <d v="2016-12-12T00:00:00"/>
    <n v="7"/>
    <s v="Hemato"/>
    <s v=""/>
    <s v="LMC"/>
    <n v="166"/>
    <n v="61"/>
    <n v="56"/>
    <s v="NC"/>
    <n v="20"/>
    <s v="renseigné"/>
    <s v="entre 18,5 et 25"/>
    <n v="1"/>
    <s v="entre 1 et 5"/>
    <s v="NC"/>
    <n v="-5"/>
    <n v="8"/>
    <s v="NC"/>
    <s v="gain"/>
    <s v="NC"/>
    <s v="NC"/>
    <s v="non renseigné"/>
    <s v="renseigné"/>
    <s v="non renseigné"/>
    <s v="NC"/>
    <s v="2_DM"/>
    <s v="NC"/>
    <n v="0"/>
    <s v="NON"/>
    <n v="0"/>
    <d v="2017-06-01T00:00:00"/>
    <d v="2017-01-18T00:00:00"/>
    <n v="0"/>
    <n v="0"/>
    <s v="m1"/>
    <s v="NC"/>
    <s v="NC"/>
    <s v="NC"/>
    <s v="OUI"/>
    <s v="NON"/>
    <s v="NON"/>
    <s v="NC"/>
    <s v="NC"/>
    <s v="NON"/>
    <x v="0"/>
    <s v="NC"/>
    <s v="NC"/>
    <s v="NC"/>
    <s v="NON"/>
    <s v="NON"/>
    <s v="NON"/>
    <s v="NON"/>
    <s v="NON"/>
    <s v="NC"/>
    <s v="NC"/>
    <d v="2016-11-01T00:00:00"/>
    <n v="0"/>
    <s v="SP"/>
    <s v="SP"/>
    <s v="SP"/>
    <x v="1"/>
    <s v="NC"/>
    <s v="NC"/>
    <s v="NC"/>
  </r>
  <r>
    <n v="144"/>
    <x v="0"/>
    <s v="201712"/>
    <s v="Décembre"/>
    <n v="2017"/>
    <s v="Treboutte"/>
    <s v="christian"/>
    <n v="74"/>
    <s v="Homme"/>
    <d v="1943-02-25T00:00:00"/>
    <d v="2017-11-04T00:00:00"/>
    <d v="2017-12-21T00:00:00"/>
    <n v="47"/>
    <s v="Hemato"/>
    <s v=""/>
    <s v="myelome"/>
    <n v="182"/>
    <n v="107"/>
    <n v="102"/>
    <n v="101"/>
    <n v="31"/>
    <s v="non renseigné"/>
    <s v="NC"/>
    <n v="2"/>
    <s v="entre 1 et 5"/>
    <n v="-1"/>
    <n v="-5"/>
    <n v="5"/>
    <s v="gain"/>
    <s v="gain"/>
    <n v="1"/>
    <n v="-1"/>
    <s v="renseigné"/>
    <s v="renseigné"/>
    <s v="renseigné"/>
    <n v="21"/>
    <s v="3_DS"/>
    <s v="NC"/>
    <n v="107"/>
    <s v="NC"/>
    <s v="NC"/>
    <d v="2018-10-05T00:00:00"/>
    <s v="NC"/>
    <n v="1"/>
    <n v="0"/>
    <s v="m1"/>
    <s v="NON"/>
    <s v="NC"/>
    <s v="DME44.1"/>
    <s v="NON"/>
    <s v="NON"/>
    <s v="OUI"/>
    <s v="OUI"/>
    <s v="NON"/>
    <s v="NON"/>
    <x v="0"/>
    <s v="NC"/>
    <s v="NC"/>
    <s v="NC"/>
    <s v="NC"/>
    <s v="NC"/>
    <s v="NC"/>
    <s v="NC"/>
    <s v="NC"/>
    <s v="NC"/>
    <s v="NC"/>
    <s v="NC"/>
    <s v="NC"/>
    <s v="PO"/>
    <s v="NON"/>
    <s v="PO"/>
    <x v="1"/>
    <s v="NC"/>
    <s v="NC"/>
    <s v="NC"/>
  </r>
  <r>
    <n v="23"/>
    <x v="1"/>
    <s v="201706"/>
    <s v="Juin"/>
    <n v="2017"/>
    <s v="TRIVIN"/>
    <s v="Jacqueline"/>
    <n v="87"/>
    <s v="Femme"/>
    <d v="1929-04-30T00:00:00"/>
    <d v="2017-05-04T00:00:00"/>
    <d v="2017-06-08T00:00:00"/>
    <n v="35"/>
    <s v="Hemato"/>
    <s v=""/>
    <s v="myelome"/>
    <n v="155"/>
    <s v="NC"/>
    <n v="46"/>
    <n v="39"/>
    <n v="19"/>
    <s v="renseigné"/>
    <s v="entre 18,5 et 25"/>
    <n v="3"/>
    <s v="entre 1 et 5"/>
    <n v="-7"/>
    <s v="NC"/>
    <s v="NC"/>
    <s v="gain"/>
    <s v="NC"/>
    <n v="15"/>
    <n v="-15"/>
    <s v="renseigné"/>
    <s v="non renseigné"/>
    <s v="renseigné"/>
    <n v="18"/>
    <s v="3_DS"/>
    <s v="NC"/>
    <n v="0"/>
    <n v="0"/>
    <n v="0"/>
    <d v="2017-09-14T00:00:00"/>
    <s v="NC"/>
    <n v="0"/>
    <n v="3"/>
    <s v="NC"/>
    <s v="NON"/>
    <s v="NC"/>
    <s v="NC"/>
    <s v="NON"/>
    <s v="NON"/>
    <s v="NON"/>
    <s v="NC"/>
    <s v="NC"/>
    <s v="OUI"/>
    <x v="0"/>
    <s v="NC"/>
    <s v="NC"/>
    <s v="NC"/>
    <s v="NC"/>
    <s v="NC"/>
    <s v="NC"/>
    <s v="NC"/>
    <s v="NON"/>
    <s v="NC"/>
    <s v="NC"/>
    <s v="NC"/>
    <s v="NC"/>
    <s v="PO"/>
    <s v="IV"/>
    <s v="PO"/>
    <x v="1"/>
    <s v="NC"/>
    <s v="NC"/>
    <s v="NC"/>
  </r>
  <r>
    <n v="145"/>
    <x v="0"/>
    <s v="201712"/>
    <s v="Décembre"/>
    <n v="2017"/>
    <s v="Viale"/>
    <s v="Arlette"/>
    <n v="68"/>
    <s v="Femme"/>
    <d v="1949-08-17T00:00:00"/>
    <d v="2017-12-02T00:00:00"/>
    <d v="2017-12-14T00:00:00"/>
    <n v="12"/>
    <s v="Hemato"/>
    <s v=""/>
    <s v="myelome"/>
    <n v="165"/>
    <n v="62"/>
    <n v="59"/>
    <n v="57"/>
    <n v="22"/>
    <s v="renseigné"/>
    <s v="entre 18,5 et 25"/>
    <n v="3"/>
    <s v="entre 1 et 5"/>
    <n v="-2"/>
    <n v="-3"/>
    <n v="5"/>
    <s v="gain"/>
    <s v="gain"/>
    <n v="3"/>
    <n v="-3"/>
    <s v="renseigné"/>
    <s v="renseigné"/>
    <s v="renseigné"/>
    <n v="27"/>
    <s v="2_DM"/>
    <s v="NC"/>
    <s v="NC"/>
    <s v="NC"/>
    <s v="NC"/>
    <s v="NC"/>
    <s v="NC"/>
    <n v="0"/>
    <n v="0"/>
    <s v="m7"/>
    <s v="NON"/>
    <s v="NC"/>
    <s v="DME44.1"/>
    <s v="NON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PO"/>
    <s v="NON"/>
    <s v="PO"/>
    <x v="1"/>
    <s v="NC"/>
    <s v="NC"/>
    <s v="NC"/>
  </r>
  <r>
    <n v="24"/>
    <x v="1"/>
    <s v="201706"/>
    <s v="Juin"/>
    <n v="2017"/>
    <s v="Wibaux"/>
    <s v="Chantal"/>
    <n v="65"/>
    <s v="Femme"/>
    <d v="1951-01-20T00:00:00"/>
    <d v="2017-06-05T00:00:00"/>
    <d v="2017-06-06T00:00:00"/>
    <n v="1"/>
    <s v="Onco"/>
    <s v="Gynécologique"/>
    <s v="sein"/>
    <n v="160"/>
    <s v="NC"/>
    <n v="49"/>
    <s v="NC"/>
    <n v="19"/>
    <s v="renseigné"/>
    <s v="entre 18,5 et 25"/>
    <n v="1"/>
    <s v="entre 1 et 5"/>
    <s v="NC"/>
    <s v="NC"/>
    <s v="NC"/>
    <s v="NC"/>
    <s v="NC"/>
    <s v="NC"/>
    <s v="NC"/>
    <s v="non renseigné"/>
    <s v="non renseigné"/>
    <s v="non renseigné"/>
    <s v="NC"/>
    <s v="4_NSP"/>
    <s v="NC"/>
    <n v="0"/>
    <n v="0"/>
    <n v="0"/>
    <s v="NC"/>
    <s v="NC"/>
    <n v="0"/>
    <n v="0"/>
    <s v="NC"/>
    <s v="NC"/>
    <s v="NC"/>
    <s v="NC"/>
    <s v="NC"/>
    <s v="NON"/>
    <s v="NON"/>
    <s v="NC"/>
    <s v="NC"/>
    <s v="NON"/>
    <x v="0"/>
    <s v="NC"/>
    <s v="NC"/>
    <s v="NC"/>
    <s v="NC"/>
    <s v="NC"/>
    <s v="NC"/>
    <s v="NC"/>
    <s v="NON"/>
    <s v="NC"/>
    <s v="NC"/>
    <s v="NC"/>
    <s v="NC"/>
    <s v="NON"/>
    <s v="IV"/>
    <s v="IV"/>
    <x v="1"/>
    <s v="NC"/>
    <s v="NC"/>
    <s v="NC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31">
  <r>
    <n v="122"/>
    <x v="0"/>
    <s v="201712"/>
    <s v="Décembre"/>
    <n v="2017"/>
    <s v="Amoussou"/>
    <s v="Pauline"/>
    <n v="40"/>
    <s v="Femme"/>
    <d v="1977-03-28T00:00:00"/>
    <d v="2017-11-24T00:00:00"/>
    <s v="cancer ORL"/>
    <n v="46"/>
    <s v="Onco"/>
    <s v="Gynécologique"/>
    <s v="sein"/>
    <n v="160"/>
    <x v="0"/>
    <n v="61"/>
    <n v="59"/>
    <n v="24"/>
    <s v="renseigné"/>
    <s v="entre 18,5 et 25"/>
    <n v="4"/>
    <s v="entre 1 et 5"/>
    <n v="-2"/>
    <n v="2"/>
    <n v="-3"/>
    <s v="gain"/>
    <s v="perte"/>
    <n v="3"/>
    <x v="0"/>
    <s v="renseigné"/>
    <s v="renseigné"/>
    <s v="renseigné"/>
    <n v="31"/>
    <s v="1_OK"/>
    <s v="NC"/>
    <n v="17"/>
    <n v="1.23"/>
    <s v="0.72"/>
    <d v="2017-02-06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</r>
  <r>
    <n v="3"/>
    <x v="1"/>
    <s v="201706"/>
    <s v="Juin"/>
    <n v="2017"/>
    <s v="Andreuccetti"/>
    <s v="Marie"/>
    <n v="85"/>
    <s v="Femme"/>
    <d v="1931-09-07T00:00:00"/>
    <d v="2017-05-31T00:00:00"/>
    <d v="2017-06-21T00:00:00"/>
    <n v="21"/>
    <s v="Onco"/>
    <s v="Digestif"/>
    <s v="pancreas"/>
    <n v="144"/>
    <x v="1"/>
    <n v="66"/>
    <n v="64"/>
    <n v="32"/>
    <s v="renseigné"/>
    <s v="supérieur à 30"/>
    <n v="3"/>
    <s v="entre 1 et 5"/>
    <n v="-2"/>
    <n v="-5"/>
    <n v="7"/>
    <s v="gain"/>
    <s v="gain"/>
    <n v="3"/>
    <x v="0"/>
    <s v="renseigné"/>
    <s v="renseigné"/>
    <s v="renseigné"/>
    <n v="27"/>
    <s v="3_DS"/>
    <s v="NC"/>
    <n v="0"/>
    <n v="0"/>
    <n v="0"/>
    <d v="2017-10-16T00:00:00"/>
    <d v="2017-06-21T00:00:00"/>
    <n v="2"/>
    <n v="2"/>
    <s v="NC"/>
    <s v="NON"/>
    <s v="NC"/>
    <s v="NC"/>
    <s v="OUI"/>
    <s v="NON"/>
    <s v="NON"/>
    <s v="NC"/>
    <s v="NC"/>
    <s v="OUI"/>
    <s v="SNA"/>
    <s v="NC"/>
    <s v="NC"/>
    <s v="NC"/>
    <s v="NON"/>
    <s v="NC"/>
    <s v="NC"/>
    <s v="NC"/>
    <s v="OUI"/>
    <s v="NC"/>
    <s v="NC"/>
    <s v="NC"/>
    <s v="NC"/>
    <s v="NON"/>
    <s v="OUI"/>
    <s v="IV"/>
    <s v="NON"/>
  </r>
  <r>
    <n v="4"/>
    <x v="1"/>
    <s v="201706"/>
    <s v="Juin"/>
    <n v="2017"/>
    <s v="Antonini"/>
    <s v="Bernadette"/>
    <n v="58"/>
    <s v="Femme"/>
    <d v="1957-11-22T00:00:00"/>
    <d v="2017-05-27T00:00:00"/>
    <d v="2017-06-13T00:00:00"/>
    <n v="17"/>
    <s v="Onco"/>
    <s v="TNE"/>
    <s v="TNE"/>
    <n v="175"/>
    <x v="2"/>
    <n v="76"/>
    <n v="80"/>
    <n v="25"/>
    <s v="renseigné"/>
    <s v="entre 25 et 30"/>
    <n v="2"/>
    <s v="entre 1 et 5"/>
    <n v="4"/>
    <n v="1"/>
    <n v="-1"/>
    <s v="perte"/>
    <s v="perte"/>
    <n v="-5"/>
    <x v="1"/>
    <s v="renseigné"/>
    <s v="renseigné"/>
    <s v="renseigné"/>
    <n v="22"/>
    <s v="2_DM"/>
    <s v="NC"/>
    <n v="0"/>
    <s v="1.1"/>
    <s v="0.8"/>
    <d v="2017-08-21T00:00:00"/>
    <s v="NC"/>
    <n v="0"/>
    <n v="0"/>
    <s v="m3"/>
    <s v="NC"/>
    <s v="NON"/>
    <s v="NC"/>
    <s v="OUI"/>
    <s v="NON"/>
    <s v="NC"/>
    <s v="NC"/>
    <s v="NC"/>
    <s v="NON"/>
    <s v="Parenteral"/>
    <s v="N7"/>
    <s v="NC"/>
    <s v="NC"/>
    <s v="NC"/>
    <s v="NC"/>
    <s v="NC"/>
    <s v="NC"/>
    <s v="NON"/>
    <s v="NC"/>
    <s v="on"/>
    <s v="NC"/>
    <s v="NC"/>
    <s v="NON"/>
    <s v="NON"/>
    <s v="SP"/>
    <s v="NON"/>
  </r>
  <r>
    <n v="123"/>
    <x v="0"/>
    <s v="201712"/>
    <s v="Décembre"/>
    <n v="2017"/>
    <s v="Arquilliere"/>
    <s v="renée"/>
    <n v="82"/>
    <s v="Femme"/>
    <d v="1935-03-29T00:00:00"/>
    <d v="2017-11-30T00:00:00"/>
    <d v="2018-01-03T00:00:00"/>
    <n v="34"/>
    <s v="Onco"/>
    <s v="Gynécologique"/>
    <s v="sein"/>
    <n v="160"/>
    <x v="3"/>
    <n v="67"/>
    <n v="58"/>
    <n v="26"/>
    <s v="renseigné"/>
    <s v="entre 25 et 30"/>
    <n v="4"/>
    <s v="entre 1 et 5"/>
    <n v="-9"/>
    <s v="NC"/>
    <s v="NC"/>
    <s v="gain"/>
    <s v="NC"/>
    <n v="13"/>
    <x v="2"/>
    <s v="renseigné"/>
    <s v="non renseigné"/>
    <s v="renseigné"/>
    <n v="29"/>
    <s v="2_DM"/>
    <s v="NC"/>
    <n v="60"/>
    <s v="NC"/>
    <s v="NC"/>
    <d v="2018-08-20T00:00:00"/>
    <s v="NC"/>
    <n v="1"/>
    <n v="0"/>
    <s v="NC"/>
    <s v="NC"/>
    <s v="NC"/>
    <s v="NON"/>
    <s v="NON"/>
    <s v="NON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25"/>
    <x v="1"/>
    <s v="201706"/>
    <s v="Juin"/>
    <n v="2017"/>
    <s v="Azzopardi"/>
    <s v="Francoise"/>
    <n v="87"/>
    <s v="Femme"/>
    <d v="1929-03-08T00:00:00"/>
    <d v="2017-06-06T00:00:00"/>
    <d v="2017-06-08T00:00:00"/>
    <n v="2"/>
    <s v="Onco"/>
    <s v="Gynécologique"/>
    <s v="sein"/>
    <n v="155"/>
    <x v="4"/>
    <n v="50"/>
    <s v="NC"/>
    <n v="21"/>
    <s v="renseigné"/>
    <s v="entre 18,5 et 25"/>
    <n v="1"/>
    <s v="entre 1 et 5"/>
    <s v="NC"/>
    <n v="-5"/>
    <n v="9"/>
    <s v="NC"/>
    <s v="gain"/>
    <s v="NC"/>
    <x v="3"/>
    <s v="non renseigné"/>
    <s v="renseigné"/>
    <s v="non renseigné"/>
    <s v="NC"/>
    <s v="4_NSP"/>
    <s v="NC"/>
    <n v="0"/>
    <n v="0"/>
    <n v="0"/>
    <s v="NC"/>
    <d v="2017-05-2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27"/>
    <x v="1"/>
    <s v="201706"/>
    <s v="Juin"/>
    <n v="2017"/>
    <s v="Baschieri"/>
    <s v="Helene"/>
    <n v="66"/>
    <s v="Femme"/>
    <d v="1949-07-30T00:00:00"/>
    <d v="2017-06-07T00:00:00"/>
    <d v="2017-06-09T00:00:00"/>
    <n v="2"/>
    <s v="Onco"/>
    <s v="Gynécologique"/>
    <s v="sein"/>
    <n v="162"/>
    <x v="5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8-06-07T00:00:00"/>
    <d v="2018-02-08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</r>
  <r>
    <n v="37"/>
    <x v="2"/>
    <s v="201612"/>
    <s v="Décembre"/>
    <n v="2016"/>
    <s v="Behague"/>
    <s v="Christiane "/>
    <n v="88"/>
    <s v="Femme"/>
    <d v="1928-08-02T00:00:00"/>
    <d v="2016-12-04T00:00:00"/>
    <d v="2017-01-09T00:00:00"/>
    <n v="36"/>
    <s v="Hemato"/>
    <s v=""/>
    <s v="LAM"/>
    <n v="166"/>
    <x v="2"/>
    <n v="74"/>
    <n v="68"/>
    <n v="27"/>
    <s v="renseigné"/>
    <s v="entre 25 et 30"/>
    <n v="3"/>
    <s v="entre 1 et 5"/>
    <n v="-6"/>
    <n v="-1"/>
    <n v="1"/>
    <s v="gain"/>
    <s v="gain"/>
    <n v="8"/>
    <x v="4"/>
    <s v="renseigné"/>
    <s v="renseigné"/>
    <s v="non renseigné"/>
    <s v="NC"/>
    <s v="4_NSP"/>
    <s v="NC"/>
    <n v="153"/>
    <n v="0"/>
    <n v="0"/>
    <d v="2017-01-09T00:00:00"/>
    <d v="2017-01-06T00:00:00"/>
    <n v="2"/>
    <n v="2"/>
    <s v="m1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d v="2016-11-05T00:00:00"/>
    <n v="0"/>
    <s v="NON"/>
    <s v="OUI"/>
    <s v="IV"/>
    <s v="NON"/>
  </r>
  <r>
    <n v="5"/>
    <x v="1"/>
    <s v="201706"/>
    <s v="Juin"/>
    <n v="2017"/>
    <s v="Belhaj"/>
    <s v="Naceur"/>
    <n v="57"/>
    <s v="Homme"/>
    <d v="1958-06-13T00:00:00"/>
    <d v="2017-05-17T00:00:00"/>
    <d v="2017-06-06T00:00:00"/>
    <n v="20"/>
    <s v="Onco"/>
    <s v="Digestif"/>
    <s v="gastrique"/>
    <n v="173"/>
    <x v="6"/>
    <n v="78"/>
    <n v="80"/>
    <n v="26"/>
    <s v="renseigné"/>
    <s v="entre 25 et 30"/>
    <n v="2"/>
    <s v="entre 1 et 5"/>
    <n v="2"/>
    <n v="-18"/>
    <n v="19"/>
    <s v="perte"/>
    <s v="gain"/>
    <n v="-3"/>
    <x v="5"/>
    <s v="renseigné"/>
    <s v="renseigné"/>
    <s v="non renseigné"/>
    <s v="NC"/>
    <s v="3_DS"/>
    <s v="NC"/>
    <n v="0"/>
    <n v="0"/>
    <n v="0"/>
    <s v="NC"/>
    <d v="2017-03-13T00:00:00"/>
    <n v="0"/>
    <n v="0"/>
    <s v="m1"/>
    <s v="NC"/>
    <s v="NC"/>
    <s v="NC"/>
    <s v="OUI"/>
    <s v="NON"/>
    <s v="NON"/>
    <s v="NC"/>
    <s v="NC"/>
    <s v="NON"/>
    <s v="Parenteral"/>
    <s v="N7"/>
    <s v="OUI"/>
    <s v="NC"/>
    <s v="NC"/>
    <s v="NC"/>
    <s v="NC"/>
    <s v="NC"/>
    <s v="NC"/>
    <s v="NC"/>
    <s v="on"/>
    <s v="NC"/>
    <s v="NC"/>
    <s v="OUI"/>
    <s v="NON"/>
    <s v="PO"/>
    <s v="NON"/>
  </r>
  <r>
    <n v="124"/>
    <x v="0"/>
    <s v="201712"/>
    <s v="Décembre"/>
    <n v="2017"/>
    <s v="benhamou"/>
    <s v="micheline"/>
    <n v="74"/>
    <s v="Femme"/>
    <d v="1943-01-16T00:00:00"/>
    <d v="2017-11-21T00:00:00"/>
    <d v="2017-12-07T00:00:00"/>
    <n v="16"/>
    <s v="Onco"/>
    <s v="Gynécologique"/>
    <s v="sein"/>
    <n v="170"/>
    <x v="7"/>
    <n v="69"/>
    <n v="70"/>
    <n v="24"/>
    <s v="renseigné"/>
    <s v="entre 18,5 et 25"/>
    <n v="2"/>
    <s v="entre 1 et 5"/>
    <n v="1"/>
    <n v="3"/>
    <n v="-5"/>
    <s v="perte"/>
    <s v="perte"/>
    <n v="-1"/>
    <x v="6"/>
    <s v="renseigné"/>
    <s v="renseigné"/>
    <s v="renseigné"/>
    <n v="28"/>
    <s v="3_DS"/>
    <s v="NC"/>
    <n v="88"/>
    <s v="NC"/>
    <s v="NC"/>
    <d v="2018-01-02T00:00:00"/>
    <s v="NC"/>
    <n v="2"/>
    <n v="2"/>
    <s v="NC"/>
    <s v="NON"/>
    <s v="NC"/>
    <s v="NC"/>
    <s v="OUI"/>
    <s v="OUI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OUI"/>
  </r>
  <r>
    <n v="38"/>
    <x v="2"/>
    <s v="201612"/>
    <s v="Décembre"/>
    <n v="2016"/>
    <s v="Benony"/>
    <s v="Christian"/>
    <n v="63"/>
    <s v="Homme"/>
    <d v="1953-06-06T00:00:00"/>
    <d v="2016-11-25T00:00:00"/>
    <d v="2016-12-05T00:00:00"/>
    <n v="10"/>
    <s v="Onco"/>
    <s v="Digestif"/>
    <s v="pancreas"/>
    <n v="162"/>
    <x v="8"/>
    <n v="52"/>
    <n v="53"/>
    <n v="20"/>
    <s v="renseigné"/>
    <s v="entre 18,5 et 25"/>
    <n v="3"/>
    <s v="entre 1 et 5"/>
    <n v="1"/>
    <n v="0"/>
    <n v="0"/>
    <s v="perte"/>
    <s v="perte"/>
    <n v="-2"/>
    <x v="7"/>
    <s v="renseigné"/>
    <s v="renseigné"/>
    <s v="non renseigné"/>
    <s v="NC"/>
    <s v="1_OK"/>
    <s v="NC"/>
    <n v="0"/>
    <n v="0"/>
    <n v="0"/>
    <d v="2018-01-17T00:00:00"/>
    <d v="2017-11-29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0-07T00:00:00"/>
    <n v="0"/>
    <s v="NON"/>
    <s v="OUI"/>
    <s v="IV"/>
    <s v="NON"/>
  </r>
  <r>
    <n v="87"/>
    <x v="3"/>
    <s v="201806"/>
    <s v="Juin"/>
    <n v="2018"/>
    <s v="bereziat"/>
    <s v="daniel"/>
    <n v="78"/>
    <s v="Homme"/>
    <d v="1940-02-15T00:00:00"/>
    <d v="2018-04-24T00:00:00"/>
    <d v="2018-06-05T00:00:00"/>
    <n v="42"/>
    <s v="Onco"/>
    <s v="Urinaire"/>
    <s v="vessie"/>
    <n v="173"/>
    <x v="9"/>
    <n v="71"/>
    <n v="71"/>
    <n v="24"/>
    <s v="renseigné"/>
    <s v="entre 18,5 et 25"/>
    <n v="2"/>
    <s v="entre 1 et 5"/>
    <n v="0"/>
    <n v="-16"/>
    <n v="18"/>
    <s v="perte"/>
    <s v="gain"/>
    <n v="0"/>
    <x v="8"/>
    <s v="renseigné"/>
    <s v="renseigné"/>
    <s v="renseigné"/>
    <n v="29"/>
    <s v="3_DS"/>
    <s v="NC"/>
    <n v="172"/>
    <n v="1.1599999999999999"/>
    <n v="0.75"/>
    <d v="2018-08-11T00:00:00"/>
    <s v="NC"/>
    <n v="0"/>
    <n v="2"/>
    <s v="m6"/>
    <s v="OUI"/>
    <s v="NON"/>
    <s v="DSE43"/>
    <s v="NON"/>
    <s v="OUI"/>
    <s v="NON"/>
    <s v="NC"/>
    <s v="OUI"/>
    <s v="NON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</r>
  <r>
    <n v="6"/>
    <x v="1"/>
    <s v="201706"/>
    <s v="Juin"/>
    <n v="2017"/>
    <s v="Bertello"/>
    <s v="Patrick"/>
    <n v="56"/>
    <s v="Homme"/>
    <d v="1959-12-09T00:00:00"/>
    <d v="2017-05-20T00:00:00"/>
    <d v="2017-06-06T00:00:00"/>
    <n v="17"/>
    <s v="Onco"/>
    <s v="Surrenale"/>
    <s v="corticosurrenalome"/>
    <n v="180"/>
    <x v="10"/>
    <n v="72"/>
    <n v="73"/>
    <n v="22"/>
    <s v="renseigné"/>
    <s v="entre 18,5 et 25"/>
    <n v="2"/>
    <s v="entre 1 et 5"/>
    <n v="1"/>
    <n v="9"/>
    <n v="-14"/>
    <s v="perte"/>
    <s v="perte"/>
    <n v="-1"/>
    <x v="6"/>
    <s v="renseigné"/>
    <s v="renseigné"/>
    <s v="non renseigné"/>
    <s v="NC"/>
    <s v="4_NSP"/>
    <s v="NC"/>
    <n v="0"/>
    <n v="0"/>
    <n v="0"/>
    <d v="2017-06-18T00:00:00"/>
    <d v="2017-06-02T00:00:00"/>
    <n v="1"/>
    <n v="3"/>
    <s v="NC"/>
    <s v="NC"/>
    <s v="NC"/>
    <s v="NC"/>
    <s v="OUI"/>
    <s v="OUI"/>
    <s v="OUI"/>
    <s v="OUI"/>
    <s v="NC"/>
    <s v="OUI"/>
    <s v="Parenteral"/>
    <s v="N7"/>
    <s v="NC"/>
    <s v="NC"/>
    <s v="NC"/>
    <s v="OUI"/>
    <s v="OUI"/>
    <s v="NC"/>
    <s v="NON"/>
    <s v="NC"/>
    <s v="NC"/>
    <s v="NC"/>
    <s v="NC"/>
    <s v="NON"/>
    <s v="OUI"/>
    <s v="IV"/>
    <s v="OUI"/>
  </r>
  <r>
    <n v="39"/>
    <x v="2"/>
    <s v="201612"/>
    <s v="Décembre"/>
    <n v="2016"/>
    <s v="Berthaud"/>
    <s v="Georges"/>
    <n v="82"/>
    <s v="Homme"/>
    <d v="1933-12-24T00:00:00"/>
    <d v="2016-11-27T00:00:00"/>
    <d v="2016-12-19T00:00:00"/>
    <n v="22"/>
    <s v="Onco"/>
    <s v="Digestif"/>
    <s v="colon"/>
    <n v="172"/>
    <x v="11"/>
    <n v="64"/>
    <n v="61"/>
    <n v="22"/>
    <s v="renseigné"/>
    <s v="entre 18,5 et 25"/>
    <n v="4"/>
    <s v="entre 1 et 5"/>
    <n v="-3"/>
    <n v="0"/>
    <n v="0"/>
    <s v="gain"/>
    <s v="perte"/>
    <n v="5"/>
    <x v="9"/>
    <s v="renseigné"/>
    <s v="renseigné"/>
    <s v="non renseigné"/>
    <s v="NC"/>
    <s v="1_OK"/>
    <s v="NC"/>
    <n v="0"/>
    <n v="0"/>
    <n v="0"/>
    <d v="2017-03-31T00:00:00"/>
    <s v="NC"/>
    <n v="0"/>
    <n v="0"/>
    <s v="m6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3-01T00:00:00"/>
    <n v="0"/>
    <s v="OUI"/>
    <s v="NON"/>
    <s v="PO"/>
    <s v="NON"/>
  </r>
  <r>
    <n v="89"/>
    <x v="3"/>
    <s v="201806"/>
    <s v="Juin"/>
    <n v="2018"/>
    <s v="Bertollotti"/>
    <s v="michelle"/>
    <n v="73"/>
    <s v="Femme"/>
    <d v="1944-09-23T00:00:00"/>
    <d v="2018-05-17T00:00:00"/>
    <d v="2018-06-08T00:00:00"/>
    <n v="22"/>
    <s v="Onco"/>
    <s v="Gynécologique"/>
    <s v="uterus"/>
    <n v="166"/>
    <x v="2"/>
    <n v="71"/>
    <s v="NC"/>
    <n v="26"/>
    <s v="renseigné"/>
    <s v="entre 25 et 30"/>
    <n v="1"/>
    <s v="entre 1 et 5"/>
    <s v="NC"/>
    <n v="-4"/>
    <n v="5"/>
    <s v="NC"/>
    <s v="gain"/>
    <s v="NC"/>
    <x v="3"/>
    <s v="non renseigné"/>
    <s v="renseigné"/>
    <s v="renseigné"/>
    <n v="27"/>
    <s v="3_DS"/>
    <s v="NC"/>
    <n v="84"/>
    <s v="NC"/>
    <s v="NC"/>
    <d v="2018-08-05T00:00:00"/>
    <d v="2018-07-05T00:00:00"/>
    <n v="0"/>
    <n v="0"/>
    <s v="m1"/>
    <s v="NON"/>
    <s v="NC"/>
    <s v="DME44.1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</r>
  <r>
    <n v="118"/>
    <x v="3"/>
    <s v="201806"/>
    <s v="Juin"/>
    <n v="2018"/>
    <s v="Bertrand"/>
    <s v="Jean pierre"/>
    <n v="61"/>
    <s v="Homme"/>
    <d v="1957-03-13T00:00:00"/>
    <d v="2018-06-06T00:00:00"/>
    <d v="2018-07-26T00:00:00"/>
    <n v="50"/>
    <s v="Onco"/>
    <s v="Urinaire"/>
    <s v="vessie"/>
    <n v="182"/>
    <x v="12"/>
    <n v="100"/>
    <n v="88"/>
    <n v="30"/>
    <s v="non renseigné"/>
    <s v="NC"/>
    <n v="6"/>
    <s v="entre 5 et 10"/>
    <n v="-12"/>
    <n v="-14"/>
    <n v="12"/>
    <s v="gain"/>
    <s v="gain"/>
    <n v="12"/>
    <x v="10"/>
    <s v="renseigné"/>
    <s v="renseigné"/>
    <s v="renseigné"/>
    <n v="27"/>
    <s v="2_DM"/>
    <s v="NC"/>
    <n v="200"/>
    <n v="1.08"/>
    <n v="0.76"/>
    <s v="NC"/>
    <s v="NC"/>
    <n v="2"/>
    <n v="2"/>
    <s v="m6"/>
    <s v="OUI"/>
    <s v="OUI"/>
    <s v="DME44.1"/>
    <s v="NON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OUI"/>
    <s v="IV"/>
    <s v="NON"/>
  </r>
  <r>
    <n v="152"/>
    <x v="3"/>
    <s v="201806"/>
    <s v="Juin"/>
    <n v="2018"/>
    <s v="Biehler"/>
    <s v="DorothÃ©e"/>
    <n v="84"/>
    <s v="Femme"/>
    <d v="1934-04-24T00:00:00"/>
    <d v="2018-06-04T00:00:00"/>
    <d v="2018-06-09T00:00:00"/>
    <n v="5"/>
    <s v="Onco"/>
    <s v="ORL"/>
    <s v="ORL"/>
    <n v="156"/>
    <x v="1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renseigné"/>
    <n v="26"/>
    <s v="3_DS"/>
    <s v="NC"/>
    <n v="178"/>
    <s v="NC"/>
    <s v="NC"/>
    <d v="2018-06-04T00:00:00"/>
    <s v="NC"/>
    <n v="0"/>
    <n v="2"/>
    <s v="NC"/>
    <s v="NON"/>
    <s v="NC"/>
    <s v="NC"/>
    <s v="OUI"/>
    <s v="OUI"/>
    <s v="NON"/>
    <s v="NC"/>
    <s v="OUI"/>
    <s v="OUI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</r>
  <r>
    <n v="40"/>
    <x v="2"/>
    <s v="201612"/>
    <s v="Décembre"/>
    <n v="2016"/>
    <s v="Bottiau"/>
    <s v="Huguette"/>
    <n v="70"/>
    <s v="Femme"/>
    <d v="1946-07-31T00:00:00"/>
    <d v="2016-12-02T00:00:00"/>
    <d v="2016-12-07T00:00:00"/>
    <n v="5"/>
    <s v="Onco"/>
    <s v="Gynécologique"/>
    <s v="ovaire"/>
    <s v="NC"/>
    <x v="3"/>
    <n v="63"/>
    <s v="NC"/>
    <s v="NC"/>
    <s v="renseigné"/>
    <s v="supérieur à 30"/>
    <n v="1"/>
    <s v="entre 1 et 5"/>
    <s v="NC"/>
    <s v="NC"/>
    <s v="NC"/>
    <s v="NC"/>
    <s v="NC"/>
    <s v="NC"/>
    <x v="3"/>
    <s v="non renseigné"/>
    <s v="non renseigné"/>
    <s v="non renseigné"/>
    <s v="NC"/>
    <s v="4_NSP"/>
    <s v="NC"/>
    <n v="10"/>
    <n v="0"/>
    <n v="0"/>
    <s v="NC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</r>
  <r>
    <s v=";;"/>
    <x v="1"/>
    <s v="201706"/>
    <s v="Juin"/>
    <n v="2017"/>
    <s v="Bourgeois "/>
    <s v="Bernard"/>
    <n v="71"/>
    <s v="Homme"/>
    <d v="1944-10-01T00:00:00"/>
    <d v="2017-05-25T00:00:00"/>
    <d v="2017-06-07T00:00:00"/>
    <n v="13"/>
    <s v="Onco"/>
    <s v="ORL"/>
    <s v="ORL"/>
    <n v="174"/>
    <x v="14"/>
    <s v="NC"/>
    <s v="NC"/>
    <s v="NC"/>
    <s v="non renseigné"/>
    <s v="NC"/>
    <n v="0"/>
    <n v="0"/>
    <s v="NC"/>
    <s v="NC"/>
    <s v="NC"/>
    <s v="NC"/>
    <s v="NC"/>
    <s v="NC"/>
    <x v="3"/>
    <s v="non renseigné"/>
    <s v="non renseigné"/>
    <s v="renseigné"/>
    <n v="21"/>
    <s v="3_DS"/>
    <s v="NC"/>
    <n v="0"/>
    <n v="0"/>
    <n v="0"/>
    <d v="2017-06-07T00:00:00"/>
    <s v="NC"/>
    <n v="0"/>
    <n v="2"/>
    <s v="NC"/>
    <s v="NC"/>
    <s v="NC"/>
    <s v="NC"/>
    <s v="NC"/>
    <s v="NON"/>
    <s v="NON"/>
    <s v="NC"/>
    <s v="NC"/>
    <s v="OUI"/>
    <s v="SNA"/>
    <s v="NC"/>
    <s v="NC"/>
    <s v="NC"/>
    <s v="NC"/>
    <s v="NC"/>
    <s v="NC"/>
    <s v="NC"/>
    <s v="OUI"/>
    <s v="NC"/>
    <s v="NC"/>
    <s v="NC"/>
    <s v="NC"/>
    <s v="NON"/>
    <s v="NON"/>
    <s v="DEC"/>
    <s v="NON"/>
  </r>
  <r>
    <n v="90"/>
    <x v="3"/>
    <s v="201806"/>
    <s v="Juin"/>
    <n v="2018"/>
    <s v="Boyer"/>
    <s v="Marie Claude"/>
    <n v="78"/>
    <s v="Femme"/>
    <d v="1937-10-12T00:00:00"/>
    <d v="2018-06-03T00:00:00"/>
    <d v="2018-06-06T00:00:00"/>
    <n v="3"/>
    <s v="Hemato"/>
    <s v=""/>
    <s v="myelome"/>
    <n v="165"/>
    <x v="15"/>
    <n v="45"/>
    <s v="NC"/>
    <n v="17"/>
    <s v="renseigné"/>
    <s v="&lt;18,5"/>
    <n v="1"/>
    <s v="entre 1 et 5"/>
    <s v="NC"/>
    <n v="-9"/>
    <n v="17"/>
    <s v="NC"/>
    <s v="gain"/>
    <s v="NC"/>
    <x v="3"/>
    <s v="non renseigné"/>
    <s v="renseigné"/>
    <s v="non renseigné"/>
    <s v="NC"/>
    <s v="2_DM"/>
    <s v="NC"/>
    <s v="NC"/>
    <s v="NC"/>
    <s v="NC"/>
    <d v="2018-09-09T00:00:00"/>
    <s v="NC"/>
    <n v="0"/>
    <n v="0"/>
    <s v="m1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91"/>
    <x v="3"/>
    <s v="201806"/>
    <s v="Juin"/>
    <n v="2018"/>
    <s v="Brando"/>
    <s v="jean"/>
    <n v="84"/>
    <s v="Homme"/>
    <d v="1933-12-13T00:00:00"/>
    <d v="2018-06-01T00:00:00"/>
    <d v="2018-06-21T00:00:00"/>
    <n v="20"/>
    <s v="Hemato"/>
    <s v=""/>
    <s v="lymphome"/>
    <n v="160"/>
    <x v="16"/>
    <n v="52"/>
    <n v="48"/>
    <n v="20"/>
    <s v="renseigné"/>
    <s v="entre 18,5 et 25"/>
    <n v="2"/>
    <s v="entre 1 et 5"/>
    <n v="-4"/>
    <n v="-5"/>
    <n v="9"/>
    <s v="gain"/>
    <s v="gain"/>
    <n v="8"/>
    <x v="4"/>
    <s v="renseigné"/>
    <s v="renseigné"/>
    <s v="renseigné"/>
    <n v="26"/>
    <s v="3_DS"/>
    <s v="NC"/>
    <n v="95"/>
    <n v="0.98"/>
    <n v="0.64"/>
    <d v="2018-07-13T00:00:00"/>
    <d v="2018-07-01T00:00:00"/>
    <n v="1"/>
    <n v="2"/>
    <s v="m1"/>
    <s v="OUI"/>
    <s v="NON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</r>
  <r>
    <n v="8"/>
    <x v="1"/>
    <s v="201706"/>
    <s v="Juin"/>
    <n v="2017"/>
    <s v="Brard "/>
    <s v="Yvette"/>
    <n v="81"/>
    <s v="Femme"/>
    <d v="1934-11-12T00:00:00"/>
    <d v="2017-05-13T00:00:00"/>
    <d v="2017-06-06T00:00:00"/>
    <n v="24"/>
    <s v="Onco"/>
    <s v="Gynécologique"/>
    <s v="sein"/>
    <s v="NC"/>
    <x v="3"/>
    <n v="60"/>
    <n v="60"/>
    <s v="NC"/>
    <s v="renseigné"/>
    <s v="supérieur à 30"/>
    <n v="2"/>
    <s v="entre 1 et 5"/>
    <n v="0"/>
    <s v="NC"/>
    <s v="NC"/>
    <s v="perte"/>
    <s v="NC"/>
    <n v="0"/>
    <x v="8"/>
    <s v="renseigné"/>
    <s v="non renseigné"/>
    <s v="non renseigné"/>
    <s v="NC"/>
    <s v="4_NSP"/>
    <s v="NC"/>
    <n v="0"/>
    <n v="0"/>
    <n v="0"/>
    <d v="2018-06-04T00:00:00"/>
    <d v="2017-02-06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</r>
  <r>
    <n v="41"/>
    <x v="2"/>
    <s v="201612"/>
    <s v="Décembre"/>
    <n v="2016"/>
    <s v="Brondel"/>
    <s v="Louisa"/>
    <n v="84"/>
    <s v="Femme"/>
    <d v="1932-09-18T00:00:00"/>
    <d v="2016-12-05T00:00:00"/>
    <d v="2016-12-27T00:00:00"/>
    <n v="22"/>
    <s v="Hemato"/>
    <s v=""/>
    <s v="LAM"/>
    <s v="NC"/>
    <x v="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renseigné"/>
    <n v="14"/>
    <s v="3_DS"/>
    <s v="NC"/>
    <n v="300"/>
    <n v="0"/>
    <n v="0"/>
    <d v="2017-12-27T00:00:00"/>
    <d v="2016-12-14T00:00:00"/>
    <n v="0"/>
    <n v="3"/>
    <s v="NC"/>
    <s v="NON"/>
    <s v="NON"/>
    <s v="NC"/>
    <s v="OUI"/>
    <s v="NON"/>
    <s v="NON"/>
    <s v="NC"/>
    <s v="NC"/>
    <s v="OUI"/>
    <s v="Parenteral"/>
    <s v="N7"/>
    <s v="OUI"/>
    <s v="NON"/>
    <s v="NON"/>
    <s v="OUI"/>
    <s v="OUI"/>
    <s v="NC"/>
    <s v="NON"/>
    <s v="NC"/>
    <s v="on"/>
    <s v="NC"/>
    <n v="26"/>
    <s v="NON"/>
    <s v="OUI"/>
    <s v="IV"/>
    <s v="OUI"/>
  </r>
  <r>
    <n v="125"/>
    <x v="0"/>
    <s v="201712"/>
    <s v="Décembre"/>
    <n v="2017"/>
    <s v="Brunschwing"/>
    <s v="jean paul"/>
    <n v="67"/>
    <s v="Homme"/>
    <d v="1949-02-07T00:00:00"/>
    <d v="2017-11-14T00:00:00"/>
    <d v="2017-12-09T00:00:00"/>
    <n v="25"/>
    <s v="Onco"/>
    <s v="Prostate"/>
    <s v="prostate"/>
    <n v="175"/>
    <x v="2"/>
    <n v="67"/>
    <s v="NC"/>
    <n v="22"/>
    <s v="renseigné"/>
    <s v="entre 18,5 et 25"/>
    <n v="1"/>
    <s v="entre 1 et 5"/>
    <s v="NC"/>
    <n v="-8"/>
    <n v="11"/>
    <s v="NC"/>
    <s v="gain"/>
    <s v="NC"/>
    <x v="3"/>
    <s v="non renseigné"/>
    <s v="renseigné"/>
    <s v="renseigné"/>
    <n v="29"/>
    <s v="2_DM"/>
    <s v="NC"/>
    <n v="75"/>
    <s v="NC"/>
    <s v="NC"/>
    <s v="NC"/>
    <s v="NC"/>
    <n v="1"/>
    <n v="2"/>
    <s v="NC"/>
    <s v="NON"/>
    <s v="NC"/>
    <s v="NC"/>
    <s v="OUI"/>
    <s v="NON"/>
    <s v="OUI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</r>
  <r>
    <n v="42"/>
    <x v="2"/>
    <s v="201612"/>
    <s v="Décembre"/>
    <n v="2016"/>
    <s v="Cachin"/>
    <s v="Henri"/>
    <n v="70"/>
    <s v="Homme"/>
    <d v="1946-09-27T00:00:00"/>
    <d v="2016-12-05T00:00:00"/>
    <d v="2016-12-12T00:00:00"/>
    <n v="7"/>
    <s v="Onco"/>
    <s v="Digestif"/>
    <s v="pancreas"/>
    <n v="174"/>
    <x v="16"/>
    <n v="59"/>
    <s v="NC"/>
    <n v="19"/>
    <s v="renseigné"/>
    <s v="entre 18,5 et 25"/>
    <n v="1"/>
    <s v="entre 1 et 5"/>
    <s v="NC"/>
    <n v="2"/>
    <n v="-4"/>
    <s v="NC"/>
    <s v="perte"/>
    <s v="NC"/>
    <x v="3"/>
    <s v="non renseigné"/>
    <s v="renseigné"/>
    <s v="non renseigné"/>
    <s v="NC"/>
    <s v="1_OK"/>
    <s v="NC"/>
    <n v="50"/>
    <n v="0"/>
    <n v="0"/>
    <d v="2017-05-18T00:00:00"/>
    <d v="2016-12-28T00:00:00"/>
    <n v="0"/>
    <n v="0"/>
    <s v="NC"/>
    <s v="NC"/>
    <s v="NC"/>
    <s v="NC"/>
    <s v="NON"/>
    <s v="NON"/>
    <s v="NON"/>
    <s v="NC"/>
    <s v="NC"/>
    <s v="NON"/>
    <s v="Parenteral"/>
    <s v="N7"/>
    <s v="OUI"/>
    <s v="NC"/>
    <s v="NC"/>
    <s v="NC"/>
    <s v="NC"/>
    <s v="NC"/>
    <s v="NON"/>
    <s v="NC"/>
    <s v="on"/>
    <d v="2016-09-01T00:00:00"/>
    <n v="0"/>
    <s v="NON"/>
    <s v="OUI"/>
    <s v="IV"/>
    <s v="OUI"/>
  </r>
  <r>
    <n v="92"/>
    <x v="3"/>
    <s v="201806"/>
    <s v="Juin"/>
    <n v="2018"/>
    <s v="Camilleri"/>
    <s v="colette"/>
    <n v="69"/>
    <s v="Femme"/>
    <d v="1948-10-04T00:00:00"/>
    <d v="2018-05-30T00:00:00"/>
    <d v="2018-06-04T00:00:00"/>
    <n v="5"/>
    <s v="Onco"/>
    <s v="Urinaire"/>
    <s v="vessie"/>
    <n v="155"/>
    <x v="17"/>
    <n v="49"/>
    <s v="NC"/>
    <n v="20"/>
    <s v="renseigné"/>
    <s v="entre 18,5 et 25"/>
    <n v="1"/>
    <s v="entre 1 et 5"/>
    <s v="NC"/>
    <n v="11"/>
    <n v="-29"/>
    <s v="NC"/>
    <s v="perte"/>
    <s v="NC"/>
    <x v="3"/>
    <s v="non renseigné"/>
    <s v="renseigné"/>
    <s v="renseigné"/>
    <n v="33"/>
    <s v="1_OK"/>
    <s v="NC"/>
    <n v="9"/>
    <n v="0.88"/>
    <n v="0.82"/>
    <d v="2018-08-03T00:00:00"/>
    <s v="NC"/>
    <n v="0"/>
    <n v="0"/>
    <s v="m1"/>
    <s v="OUI"/>
    <s v="NON"/>
    <s v="NON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8-01-01T00:00:00"/>
    <s v="NC"/>
    <s v="NON"/>
    <s v="OUI"/>
    <s v="IV"/>
    <s v="NON"/>
  </r>
  <r>
    <n v="31"/>
    <x v="1"/>
    <s v="201706"/>
    <s v="Juin"/>
    <n v="2017"/>
    <s v="Carrera"/>
    <s v="jean paul"/>
    <n v="58"/>
    <s v="Homme"/>
    <d v="1957-10-30T00:00:00"/>
    <d v="2017-06-08T00:00:00"/>
    <d v="2017-06-10T00:00:00"/>
    <n v="2"/>
    <s v="Onco"/>
    <s v="Digestif"/>
    <s v="gastrique"/>
    <n v="170"/>
    <x v="18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06-10T00:00:00"/>
    <d v="2017-06-0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43"/>
    <x v="2"/>
    <s v="201612"/>
    <s v="Décembre"/>
    <n v="2016"/>
    <s v="Carrere"/>
    <s v="Jacqueline"/>
    <n v="66"/>
    <s v="Femme"/>
    <d v="1950-01-19T00:00:00"/>
    <d v="2016-12-03T00:00:00"/>
    <d v="2016-12-05T00:00:00"/>
    <n v="2"/>
    <s v="Hemato"/>
    <s v=""/>
    <s v="LAM"/>
    <n v="153"/>
    <x v="3"/>
    <n v="55"/>
    <s v="NC"/>
    <n v="23"/>
    <s v="renseigné"/>
    <s v="entre 18,5 et 25"/>
    <n v="1"/>
    <s v="entre 1 et 5"/>
    <s v="NC"/>
    <s v="NC"/>
    <s v="NC"/>
    <s v="NC"/>
    <s v="NC"/>
    <s v="NC"/>
    <x v="3"/>
    <s v="non renseigné"/>
    <s v="non renseigné"/>
    <s v="non renseigné"/>
    <s v="NC"/>
    <s v="1_OK"/>
    <s v="NC"/>
    <n v="0"/>
    <n v="0"/>
    <n v="0"/>
    <d v="2017-07-12T00:00:00"/>
    <d v="2017-04-05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NON"/>
    <s v="OUI"/>
    <s v="IV"/>
    <s v="NON"/>
  </r>
  <r>
    <n v="93"/>
    <x v="3"/>
    <s v="201806"/>
    <s v="Juin"/>
    <n v="2018"/>
    <s v="ceniccola"/>
    <s v="patricia"/>
    <n v="56"/>
    <s v="Femme"/>
    <d v="1962-05-17T00:00:00"/>
    <d v="2018-06-04T00:00:00"/>
    <d v="2018-06-11T00:00:00"/>
    <n v="7"/>
    <s v="Onco"/>
    <s v="Gynécologique"/>
    <s v="sein"/>
    <n v="165"/>
    <x v="19"/>
    <n v="82"/>
    <s v="NC"/>
    <n v="30"/>
    <s v="renseigné"/>
    <s v="supérieur à 30"/>
    <n v="1"/>
    <s v="entre 1 et 5"/>
    <s v="NC"/>
    <n v="-3"/>
    <n v="4"/>
    <s v="NC"/>
    <s v="gain"/>
    <s v="NC"/>
    <x v="3"/>
    <s v="non renseigné"/>
    <s v="renseigné"/>
    <s v="renseigné"/>
    <n v="36"/>
    <s v="1_OK"/>
    <s v="NC"/>
    <n v="83"/>
    <s v="NC"/>
    <s v="NC"/>
    <d v="2018-06-11T00:00:00"/>
    <s v="NC"/>
    <n v="0"/>
    <n v="0"/>
    <s v="NC"/>
    <s v="NON"/>
    <s v="NC"/>
    <s v="NC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NON"/>
    <s v="SP"/>
    <s v="NON"/>
  </r>
  <r>
    <n v="9"/>
    <x v="1"/>
    <s v="201706"/>
    <s v="Juin"/>
    <n v="2017"/>
    <s v="Champion"/>
    <s v="Rene"/>
    <n v="74"/>
    <s v="Homme"/>
    <d v="1942-02-04T00:00:00"/>
    <d v="2017-06-01T00:00:00"/>
    <d v="2017-06-27T00:00:00"/>
    <n v="26"/>
    <s v="Hemato"/>
    <s v=""/>
    <s v="myelome"/>
    <n v="178"/>
    <x v="3"/>
    <n v="94"/>
    <n v="100"/>
    <n v="30"/>
    <s v="renseigné"/>
    <s v="supérieur à 30"/>
    <n v="5"/>
    <s v="entre 5 et 10"/>
    <n v="6"/>
    <s v="NC"/>
    <s v="NC"/>
    <s v="perte"/>
    <s v="NC"/>
    <n v="-6"/>
    <x v="11"/>
    <s v="renseigné"/>
    <s v="non renseigné"/>
    <s v="non renseigné"/>
    <s v="NC"/>
    <s v="4_NSP"/>
    <s v="NC"/>
    <n v="0"/>
    <n v="0"/>
    <n v="0"/>
    <d v="2017-07-03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10"/>
    <x v="1"/>
    <s v="201706"/>
    <s v="Juin"/>
    <n v="2017"/>
    <s v="Chretien"/>
    <s v="Helene"/>
    <n v="82"/>
    <s v="Femme"/>
    <d v="1933-07-15T00:00:00"/>
    <d v="2017-06-01T00:00:00"/>
    <d v="2017-06-08T00:00:00"/>
    <n v="7"/>
    <s v="Hemato"/>
    <s v=""/>
    <s v="LAL"/>
    <n v="160"/>
    <x v="8"/>
    <n v="52"/>
    <n v="55"/>
    <n v="20"/>
    <s v="renseigné"/>
    <s v="entre 18,5 et 25"/>
    <n v="2"/>
    <s v="entre 1 et 5"/>
    <n v="3"/>
    <n v="0"/>
    <n v="0"/>
    <s v="perte"/>
    <s v="perte"/>
    <n v="-6"/>
    <x v="11"/>
    <s v="renseigné"/>
    <s v="renseigné"/>
    <s v="non renseigné"/>
    <s v="NC"/>
    <s v="2_DM"/>
    <s v="NC"/>
    <n v="0"/>
    <n v="0"/>
    <n v="0"/>
    <s v="NC"/>
    <s v="NC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126"/>
    <x v="0"/>
    <s v="201712"/>
    <s v="Décembre"/>
    <n v="2017"/>
    <s v="Chretien"/>
    <s v="Helene"/>
    <n v="84"/>
    <s v="Femme"/>
    <d v="1933-07-15T00:00:00"/>
    <d v="2017-11-14T00:00:00"/>
    <d v="2017-12-09T00:00:00"/>
    <n v="25"/>
    <s v="Hemato"/>
    <s v=""/>
    <s v="LA"/>
    <n v="163"/>
    <x v="3"/>
    <n v="45"/>
    <n v="49"/>
    <n v="17"/>
    <s v="renseigné"/>
    <s v="&lt;18,5"/>
    <n v="2"/>
    <s v="entre 1 et 5"/>
    <n v="4"/>
    <s v="NC"/>
    <s v="NC"/>
    <s v="perte"/>
    <s v="NC"/>
    <n v="-9"/>
    <x v="12"/>
    <s v="renseigné"/>
    <s v="non renseigné"/>
    <s v="renseigné"/>
    <n v="27"/>
    <s v="3_DS"/>
    <s v="NC"/>
    <s v="NC"/>
    <s v="NC"/>
    <s v="NC"/>
    <d v="2017-12-09T00:00:00"/>
    <d v="2017-11-29T00:00:00"/>
    <n v="1"/>
    <n v="0"/>
    <s v="m6"/>
    <s v="NC"/>
    <s v="NC"/>
    <s v="DSE43"/>
    <s v="OUI"/>
    <s v="NON"/>
    <s v="OUI"/>
    <s v="NC"/>
    <s v="OUI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OUI"/>
  </r>
  <r>
    <n v="127"/>
    <x v="0"/>
    <s v="201712"/>
    <s v="Décembre"/>
    <n v="2017"/>
    <s v="colombo"/>
    <s v="aldo"/>
    <n v="66"/>
    <s v="Homme"/>
    <d v="1951-01-09T00:00:00"/>
    <d v="2017-12-03T00:00:00"/>
    <d v="2017-12-13T00:00:00"/>
    <n v="10"/>
    <s v="Onco"/>
    <s v="Cérébral"/>
    <s v="ependymome du cervelet"/>
    <n v="183"/>
    <x v="20"/>
    <n v="64"/>
    <s v="NC"/>
    <n v="19"/>
    <s v="renseigné"/>
    <s v="entre 18,5 et 25"/>
    <n v="1"/>
    <s v="entre 1 et 5"/>
    <s v="NC"/>
    <n v="-10"/>
    <n v="14"/>
    <s v="NC"/>
    <s v="gain"/>
    <s v="NC"/>
    <x v="3"/>
    <s v="non renseigné"/>
    <s v="renseigné"/>
    <s v="renseigné"/>
    <n v="39"/>
    <s v="1_OK"/>
    <s v="NC"/>
    <n v="12"/>
    <n v="1.21"/>
    <n v="0.87"/>
    <d v="2017-01-08T00:00:00"/>
    <s v="NC"/>
    <n v="1"/>
    <n v="2"/>
    <s v="m1"/>
    <s v="OUI"/>
    <s v="NC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</r>
  <r>
    <n v="128"/>
    <x v="0"/>
    <s v="201712"/>
    <s v="Décembre"/>
    <n v="2017"/>
    <s v="costanzo"/>
    <s v="robert"/>
    <n v="76"/>
    <s v="Homme"/>
    <d v="1941-07-04T00:00:00"/>
    <d v="2017-12-01T00:00:00"/>
    <d v="2017-12-15T00:00:00"/>
    <n v="14"/>
    <s v="Hemato"/>
    <s v=""/>
    <s v="LLC"/>
    <n v="171"/>
    <x v="20"/>
    <n v="63"/>
    <s v="NC"/>
    <n v="22"/>
    <s v="non renseigné"/>
    <s v="NC"/>
    <n v="1"/>
    <s v="entre 1 et 5"/>
    <s v="NC"/>
    <n v="-11"/>
    <n v="15"/>
    <s v="NC"/>
    <s v="gain"/>
    <s v="NC"/>
    <x v="3"/>
    <s v="non renseigné"/>
    <s v="renseigné"/>
    <s v="renseigné"/>
    <n v="26"/>
    <s v="3_DS"/>
    <s v="NC"/>
    <n v="48"/>
    <s v="NC"/>
    <s v="NC"/>
    <d v="2017-09-24T00:00:00"/>
    <s v="NC"/>
    <n v="0"/>
    <n v="2"/>
    <s v="m6"/>
    <s v="NON"/>
    <s v="NC"/>
    <s v="NC"/>
    <s v="NON"/>
    <s v="NON"/>
    <s v="NON"/>
    <s v="NC"/>
    <s v="OUI"/>
    <s v="OUI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68"/>
    <x v="2"/>
    <s v="201612"/>
    <s v="Décembre"/>
    <n v="2016"/>
    <s v="Danaila"/>
    <s v="Valuta"/>
    <n v="56"/>
    <s v="Femme"/>
    <d v="1960-11-16T00:00:00"/>
    <d v="2016-12-06T00:00:00"/>
    <d v="2016-12-08T00:00:00"/>
    <n v="1"/>
    <s v="Onco"/>
    <s v="ORL"/>
    <s v="ORL"/>
    <n v="170"/>
    <x v="3"/>
    <n v="44"/>
    <s v="NC"/>
    <n v="15"/>
    <s v="non renseigné"/>
    <s v="NC"/>
    <n v="1"/>
    <s v="entre 1 et 5"/>
    <s v="NC"/>
    <s v="NC"/>
    <s v="NC"/>
    <s v="NC"/>
    <s v="NC"/>
    <s v="NC"/>
    <x v="3"/>
    <s v="non renseigné"/>
    <s v="non renseigné"/>
    <s v="non renseigné"/>
    <s v="NC"/>
    <s v="3_DS"/>
    <s v="NC"/>
    <n v="0"/>
    <n v="0"/>
    <n v="0"/>
    <d v="2018-08-14T00:00:00"/>
    <d v="2017-01-25T00:00:00"/>
    <n v="0"/>
    <n v="0"/>
    <s v="NC"/>
    <s v="NC"/>
    <s v="NC"/>
    <s v="NC"/>
    <s v="NON"/>
    <s v="NON"/>
    <s v="NON"/>
    <s v="NON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</r>
  <r>
    <n v="129"/>
    <x v="0"/>
    <s v="201712"/>
    <s v="Décembre"/>
    <n v="2017"/>
    <s v="Delprete"/>
    <s v="maria"/>
    <n v="82"/>
    <s v="Femme"/>
    <d v="1935-07-06T00:00:00"/>
    <d v="2017-11-09T00:00:00"/>
    <d v="2017-12-08T00:00:00"/>
    <n v="29"/>
    <s v="Hemato"/>
    <s v=""/>
    <s v="myelome"/>
    <n v="160"/>
    <x v="21"/>
    <n v="73"/>
    <n v="69.400000000000006"/>
    <n v="29"/>
    <s v="renseigné"/>
    <s v="entre 25 et 30"/>
    <n v="13"/>
    <s v="supérieur à 10"/>
    <n v="-3.5999999999999943"/>
    <n v="-11"/>
    <n v="13"/>
    <s v="gain"/>
    <s v="gain"/>
    <n v="5"/>
    <x v="9"/>
    <s v="renseigné"/>
    <s v="renseigné"/>
    <s v="renseigné"/>
    <n v="27"/>
    <s v="3_DS"/>
    <s v="NC"/>
    <s v="NC"/>
    <s v="NC"/>
    <s v="NC"/>
    <d v="2017-12-08T00:00:00"/>
    <d v="2017-12-01T00:00:00"/>
    <n v="0"/>
    <n v="0"/>
    <s v="m6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OUI"/>
    <s v="NON"/>
    <s v="PO"/>
    <s v="NON"/>
  </r>
  <r>
    <n v="154"/>
    <x v="3"/>
    <s v="201806"/>
    <s v="Juin"/>
    <n v="2018"/>
    <s v="Demongeot"/>
    <s v="Betty"/>
    <n v="68"/>
    <s v="Femme"/>
    <d v="1949-08-21T00:00:00"/>
    <d v="2018-06-06T00:00:00"/>
    <d v="2018-06-08T00:00:00"/>
    <n v="2"/>
    <s v="Onco"/>
    <s v="Digestif"/>
    <s v="pancreas"/>
    <n v="160"/>
    <x v="22"/>
    <n v="66"/>
    <s v="NC"/>
    <n v="26"/>
    <s v="non renseigné"/>
    <s v="NC"/>
    <n v="1"/>
    <s v="entre 1 et 5"/>
    <s v="NC"/>
    <n v="-4"/>
    <n v="6"/>
    <s v="NC"/>
    <s v="gain"/>
    <s v="NC"/>
    <x v="3"/>
    <s v="non renseigné"/>
    <s v="renseigné"/>
    <s v="renseigné"/>
    <n v="31"/>
    <s v="1_OK"/>
    <s v="NC"/>
    <n v="40"/>
    <s v="NC"/>
    <s v="NC"/>
    <s v="NC"/>
    <s v="NC"/>
    <n v="2"/>
    <n v="0"/>
    <s v="m1"/>
    <s v="NON"/>
    <s v="NC"/>
    <s v="NC"/>
    <s v="NON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113"/>
    <x v="3"/>
    <s v="201806"/>
    <s v="Juin"/>
    <n v="2018"/>
    <s v="Derrien"/>
    <s v="gilbert"/>
    <n v="69"/>
    <s v="Homme"/>
    <d v="1945-08-08T00:00:00"/>
    <d v="2018-06-05T00:00:00"/>
    <d v="2018-06-29T00:00:00"/>
    <n v="24"/>
    <s v="Onco"/>
    <s v="Digestif"/>
    <s v="colon"/>
    <n v="174"/>
    <x v="3"/>
    <n v="52"/>
    <s v="NC"/>
    <n v="17"/>
    <s v="renseigné"/>
    <s v="&lt;18,5"/>
    <n v="1"/>
    <s v="entre 1 et 5"/>
    <s v="NC"/>
    <s v="NC"/>
    <s v="NC"/>
    <s v="NC"/>
    <s v="NC"/>
    <s v="NC"/>
    <x v="3"/>
    <s v="non renseigné"/>
    <s v="non renseigné"/>
    <s v="renseigné"/>
    <n v="27"/>
    <s v="2_DM"/>
    <s v="NC"/>
    <n v="80"/>
    <n v="1.02"/>
    <n v="0.85"/>
    <d v="2018-07-07T00:00:00"/>
    <s v="NC"/>
    <n v="1"/>
    <n v="2"/>
    <s v="NC"/>
    <s v="OUI"/>
    <s v="NON"/>
    <s v="NC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</r>
  <r>
    <n v="28"/>
    <x v="1"/>
    <s v="201706"/>
    <s v="Juin"/>
    <n v="2017"/>
    <s v="Desnouveaux "/>
    <s v="Gilles"/>
    <n v="62"/>
    <s v="Homme"/>
    <d v="1954-01-10T00:00:00"/>
    <d v="2017-06-07T00:00:00"/>
    <d v="2017-06-08T00:00:00"/>
    <n v="1"/>
    <s v="Onco"/>
    <s v="Digestif"/>
    <s v="gastrique"/>
    <n v="175"/>
    <x v="2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06-08T00:00:00"/>
    <d v="2017-05-1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16"/>
    <x v="3"/>
    <s v="201806"/>
    <s v="Juin"/>
    <n v="2018"/>
    <s v="DHO"/>
    <s v="lucette"/>
    <n v="73"/>
    <s v="Femme"/>
    <d v="1945-01-17T00:00:00"/>
    <d v="2018-06-07T00:00:00"/>
    <d v="2018-07-03T00:00:00"/>
    <n v="26"/>
    <s v="Onco"/>
    <s v="Digestif"/>
    <s v="CHC"/>
    <n v="151"/>
    <x v="24"/>
    <n v="74"/>
    <n v="80"/>
    <n v="32"/>
    <s v="renseigné"/>
    <s v="supérieur à 30"/>
    <n v="3"/>
    <s v="entre 1 et 5"/>
    <n v="6"/>
    <n v="-12"/>
    <n v="14"/>
    <s v="perte"/>
    <s v="gain"/>
    <n v="-8"/>
    <x v="13"/>
    <s v="renseigné"/>
    <s v="renseigné"/>
    <s v="renseigné"/>
    <n v="30"/>
    <s v="3_DS"/>
    <s v="NC"/>
    <n v="40"/>
    <s v="NC"/>
    <s v="NC"/>
    <d v="2018-07-12T00:00:00"/>
    <s v="NC"/>
    <n v="0"/>
    <n v="0"/>
    <s v="m1"/>
    <s v="NON"/>
    <s v="NC"/>
    <s v="DSE43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d v="2017-11-01T00:00:00"/>
    <s v="NC"/>
    <s v="NON"/>
    <s v="NON"/>
    <s v="SP"/>
    <s v="NON"/>
  </r>
  <r>
    <n v="130"/>
    <x v="0"/>
    <s v="201712"/>
    <s v="Décembre"/>
    <n v="2017"/>
    <s v="Enard"/>
    <s v="eric"/>
    <n v="58"/>
    <s v="Homme"/>
    <d v="1959-06-28T00:00:00"/>
    <d v="2017-10-27T00:00:00"/>
    <d v="2017-12-11T00:00:00"/>
    <n v="45"/>
    <s v="Onco"/>
    <s v="Prostate"/>
    <s v="prostate"/>
    <n v="184"/>
    <x v="25"/>
    <n v="69"/>
    <n v="66"/>
    <n v="20"/>
    <s v="renseigné"/>
    <s v="entre 18,5 et 25"/>
    <n v="7"/>
    <s v="entre 5 et 10"/>
    <n v="-3"/>
    <n v="-8"/>
    <n v="10"/>
    <s v="gain"/>
    <s v="gain"/>
    <n v="4"/>
    <x v="14"/>
    <s v="renseigné"/>
    <s v="renseigné"/>
    <s v="renseigné"/>
    <n v="30"/>
    <s v="2_DM"/>
    <s v="NC"/>
    <n v="20"/>
    <s v="NC"/>
    <s v="NC"/>
    <d v="2017-12-20T00:00:00"/>
    <d v="2017-12-11T00:00:00"/>
    <n v="0"/>
    <n v="0"/>
    <s v="m6"/>
    <s v="NC"/>
    <s v="NC"/>
    <s v="DME44.1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131"/>
    <x v="0"/>
    <s v="201712"/>
    <s v="Décembre"/>
    <n v="2017"/>
    <s v="Eymin"/>
    <s v="jeanine"/>
    <n v="67"/>
    <s v="Femme"/>
    <d v="1950-01-29T00:00:00"/>
    <d v="2017-11-27T00:00:00"/>
    <d v="2017-12-20T00:00:00"/>
    <n v="23"/>
    <s v="Onco"/>
    <s v="ORL"/>
    <s v="ORL"/>
    <n v="162"/>
    <x v="4"/>
    <n v="53"/>
    <n v="57"/>
    <n v="20"/>
    <s v="renseigné"/>
    <s v="entre 18,5 et 25"/>
    <n v="3"/>
    <s v="entre 1 et 5"/>
    <n v="4"/>
    <n v="-2"/>
    <n v="4"/>
    <s v="perte"/>
    <s v="gain"/>
    <n v="-8"/>
    <x v="13"/>
    <s v="renseigné"/>
    <s v="renseigné"/>
    <s v="renseigné"/>
    <n v="22"/>
    <s v="2_DM"/>
    <s v="NC"/>
    <n v="54"/>
    <s v="NC"/>
    <s v="NC"/>
    <d v="2018-04-04T00:00:00"/>
    <s v="NC"/>
    <n v="0"/>
    <n v="0"/>
    <s v="m1"/>
    <s v="NON"/>
    <s v="NC"/>
    <s v="NC"/>
    <s v="NON"/>
    <s v="OUI"/>
    <s v="NON"/>
    <s v="NC"/>
    <s v="NC"/>
    <s v="NON"/>
    <s v="enterale"/>
    <s v="GPE"/>
    <s v="NC"/>
    <s v="NC"/>
    <s v="NC"/>
    <s v="NC"/>
    <s v="NC"/>
    <s v="NC"/>
    <s v="NON"/>
    <s v="NC"/>
    <s v="NC"/>
    <s v="NC"/>
    <s v="NC"/>
    <s v="NON"/>
    <s v="OUI"/>
    <s v="IV"/>
    <s v="NON"/>
  </r>
  <r>
    <n v="94"/>
    <x v="3"/>
    <s v="201806"/>
    <s v="Juin"/>
    <n v="2018"/>
    <s v="Faragoni"/>
    <s v="jean"/>
    <n v="84"/>
    <s v="Homme"/>
    <d v="1934-04-30T00:00:00"/>
    <d v="2018-05-31T00:00:00"/>
    <d v="2018-06-07T00:00:00"/>
    <n v="7"/>
    <s v="Onco"/>
    <s v="Urinaire"/>
    <s v="vessie"/>
    <n v="176"/>
    <x v="26"/>
    <n v="78"/>
    <n v="81"/>
    <n v="25"/>
    <s v="renseigné"/>
    <s v="entre 25 et 30"/>
    <n v="1"/>
    <s v="entre 1 et 5"/>
    <n v="3"/>
    <n v="-19"/>
    <n v="20"/>
    <s v="perte"/>
    <s v="gain"/>
    <n v="-4"/>
    <x v="15"/>
    <s v="renseigné"/>
    <s v="renseigné"/>
    <s v="non renseigné"/>
    <s v="NC"/>
    <s v="4_NSP"/>
    <s v="NC"/>
    <s v="NC"/>
    <s v="NC"/>
    <s v="NC"/>
    <d v="2018-08-02T00:00:00"/>
    <s v="NC"/>
    <n v="1"/>
    <n v="2"/>
    <s v="m6"/>
    <s v="NC"/>
    <s v="NC"/>
    <s v="NC"/>
    <s v="NON"/>
    <s v="NON"/>
    <s v="NON"/>
    <s v="NC"/>
    <s v="NON"/>
    <s v="OUI"/>
    <s v="SNA"/>
    <s v="NC"/>
    <s v="NC"/>
    <s v="NC"/>
    <s v="NC"/>
    <s v="NC"/>
    <s v="NC"/>
    <s v="NC"/>
    <s v="OUI"/>
    <s v="NC"/>
    <s v="NC"/>
    <d v="2018-02-01T00:00:00"/>
    <s v="NC"/>
    <s v="NON"/>
    <s v="NON"/>
    <s v="SP"/>
    <s v="NON"/>
  </r>
  <r>
    <n v="132"/>
    <x v="0"/>
    <s v="201712"/>
    <s v="Décembre"/>
    <n v="2017"/>
    <s v="Fautrier"/>
    <s v="Patrice"/>
    <n v="71"/>
    <s v="Homme"/>
    <d v="1946-03-29T00:00:00"/>
    <d v="2017-11-13T00:00:00"/>
    <d v="2017-12-14T00:00:00"/>
    <n v="31"/>
    <s v="Onco"/>
    <s v="ORL"/>
    <s v="ORL"/>
    <n v="174"/>
    <x v="3"/>
    <n v="72"/>
    <n v="70"/>
    <n v="24"/>
    <s v="renseigné"/>
    <s v="entre 18,5 et 25"/>
    <n v="3"/>
    <s v="entre 1 et 5"/>
    <n v="-2"/>
    <s v="NC"/>
    <s v="NC"/>
    <s v="gain"/>
    <s v="NC"/>
    <n v="3"/>
    <x v="0"/>
    <s v="renseigné"/>
    <s v="non renseigné"/>
    <s v="renseigné"/>
    <n v="19"/>
    <s v="3_DS"/>
    <s v="NC"/>
    <s v="NC"/>
    <s v="NC"/>
    <s v="NC"/>
    <d v="2018-06-26T00:00:00"/>
    <d v="2018-05-30T00:00:00"/>
    <n v="0"/>
    <n v="0"/>
    <s v="NC"/>
    <s v="NON"/>
    <s v="NC"/>
    <s v="DSE43"/>
    <s v="OUI"/>
    <s v="OUI"/>
    <s v="OUI"/>
    <s v="NC"/>
    <s v="OUI"/>
    <s v="OUI"/>
    <s v="Parenteral"/>
    <s v="NC"/>
    <s v="OUI"/>
    <s v="NON"/>
    <s v="NC"/>
    <s v="NC"/>
    <s v="NC"/>
    <s v="NC"/>
    <s v="OUI"/>
    <s v="NC"/>
    <s v="on"/>
    <s v="NC"/>
    <s v="NC"/>
    <s v="NON"/>
    <s v="OUI"/>
    <s v="IV"/>
    <s v="OUI"/>
  </r>
  <r>
    <n v="146"/>
    <x v="0"/>
    <s v="201712"/>
    <s v="Décembre"/>
    <n v="2017"/>
    <s v="Fecy"/>
    <s v="frederic"/>
    <n v="54"/>
    <s v="Homme"/>
    <d v="1963-08-07T00:00:00"/>
    <d v="2017-12-06T00:00:00"/>
    <d v="2017-12-21T00:00:00"/>
    <n v="15"/>
    <s v="Onco"/>
    <s v="Digestif"/>
    <s v="colon"/>
    <n v="183"/>
    <x v="27"/>
    <n v="51"/>
    <n v="49"/>
    <n v="15"/>
    <s v="renseigné"/>
    <s v="&lt;18,5"/>
    <n v="2"/>
    <s v="entre 1 et 5"/>
    <n v="-2"/>
    <n v="-10"/>
    <n v="16"/>
    <s v="gain"/>
    <s v="gain"/>
    <n v="4"/>
    <x v="14"/>
    <s v="renseigné"/>
    <s v="renseigné"/>
    <s v="non renseigné"/>
    <s v="NC"/>
    <s v="3_DS"/>
    <s v="NC"/>
    <s v="NC"/>
    <s v="NC"/>
    <s v="NC"/>
    <d v="2018-03-03T00:00:00"/>
    <d v="2018-02-27T00:00:00"/>
    <n v="3"/>
    <n v="2"/>
    <s v="m1"/>
    <s v="NC"/>
    <s v="NC"/>
    <s v="DSE43"/>
    <s v="OUI"/>
    <s v="NON"/>
    <s v="OUI"/>
    <s v="OUI"/>
    <s v="OUI"/>
    <s v="OUI"/>
    <s v="Parenteral"/>
    <s v="N7"/>
    <s v="NC"/>
    <s v="NON"/>
    <s v="NON"/>
    <s v="NC"/>
    <s v="NC"/>
    <s v="NC"/>
    <s v="NC"/>
    <s v="NC"/>
    <s v="on"/>
    <s v="NC"/>
    <s v="NC"/>
    <s v="NON"/>
    <s v="OUI"/>
    <s v="IV"/>
    <s v="NON"/>
  </r>
  <r>
    <n v="69"/>
    <x v="2"/>
    <s v="201612"/>
    <s v="Décembre"/>
    <n v="2016"/>
    <s v="Ferrero"/>
    <s v="Bernard"/>
    <n v="62"/>
    <s v="Homme"/>
    <d v="1954-09-07T00:00:00"/>
    <d v="2017-12-07T00:00:00"/>
    <d v="2017-12-15T00:00:00"/>
    <n v="8"/>
    <s v="Onco"/>
    <s v="Digestif"/>
    <s v="CHC"/>
    <n v="170"/>
    <x v="28"/>
    <n v="70"/>
    <n v="72"/>
    <n v="24"/>
    <s v="renseigné"/>
    <s v="entre 18,5 et 25"/>
    <n v="2"/>
    <s v="entre 1 et 5"/>
    <n v="2"/>
    <n v="5"/>
    <n v="-8"/>
    <s v="perte"/>
    <s v="perte"/>
    <n v="-3"/>
    <x v="5"/>
    <s v="renseigné"/>
    <s v="renseigné"/>
    <s v="renseigné"/>
    <n v="13"/>
    <s v="3_DS"/>
    <s v="NC"/>
    <n v="0"/>
    <n v="0"/>
    <n v="0"/>
    <d v="2017-01-01T00:00:00"/>
    <s v="NC"/>
    <n v="0"/>
    <n v="3"/>
    <s v="NC"/>
    <s v="NC"/>
    <s v="NC"/>
    <s v="NC"/>
    <s v="OUI"/>
    <s v="NON"/>
    <s v="NON"/>
    <s v="NC"/>
    <s v="NC"/>
    <s v="OUI"/>
    <s v="Parenteral"/>
    <s v="N7"/>
    <s v="OUI"/>
    <s v="NC"/>
    <s v="NC"/>
    <s v="NC"/>
    <s v="NC"/>
    <s v="NC"/>
    <s v="NC"/>
    <s v="NC"/>
    <s v="NC"/>
    <d v="2016-11-01T00:00:00"/>
    <n v="0"/>
    <s v="OUI"/>
    <s v="NON"/>
    <s v="PO"/>
    <s v="OUI"/>
  </r>
  <r>
    <n v="121"/>
    <x v="3"/>
    <s v="201806"/>
    <s v="Juin"/>
    <n v="2018"/>
    <s v="Fourmillier"/>
    <s v="Josette"/>
    <n v="66"/>
    <s v="Femme"/>
    <d v="1950-09-06T00:00:00"/>
    <d v="2018-06-06T00:00:00"/>
    <d v="2018-06-13T00:00:00"/>
    <n v="7"/>
    <s v="Onco"/>
    <s v="Gynécologique"/>
    <s v="ovaire"/>
    <n v="162"/>
    <x v="22"/>
    <n v="69"/>
    <s v="NC"/>
    <n v="26"/>
    <s v="non renseigné"/>
    <s v="NC"/>
    <n v="1"/>
    <s v="entre 1 et 5"/>
    <s v="NC"/>
    <n v="-1"/>
    <n v="1"/>
    <s v="NC"/>
    <s v="gain"/>
    <s v="NC"/>
    <x v="3"/>
    <s v="non renseigné"/>
    <s v="renseigné"/>
    <s v="renseigné"/>
    <n v="25"/>
    <s v="2_DM"/>
    <s v="NC"/>
    <n v="83"/>
    <s v="NC"/>
    <s v="NC"/>
    <s v="NC"/>
    <s v="NC"/>
    <n v="0"/>
    <n v="0"/>
    <s v="NC"/>
    <s v="NON"/>
    <s v="NC"/>
    <s v="NC"/>
    <s v="NC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</r>
  <r>
    <n v="147"/>
    <x v="0"/>
    <s v="201712"/>
    <s v="Décembre"/>
    <n v="2017"/>
    <s v="Francheschini "/>
    <s v="germaine"/>
    <n v="74"/>
    <s v="Femme"/>
    <d v="1943-05-07T00:00:00"/>
    <d v="2017-12-06T00:00:00"/>
    <d v="2017-12-21T00:00:00"/>
    <n v="15"/>
    <s v="Onco"/>
    <s v="Gynécologique"/>
    <s v="sein"/>
    <n v="160"/>
    <x v="29"/>
    <n v="40"/>
    <n v="42"/>
    <n v="16"/>
    <s v="renseigné"/>
    <s v="&lt;18,5"/>
    <n v="2"/>
    <s v="entre 1 et 5"/>
    <n v="2"/>
    <n v="-4"/>
    <n v="9"/>
    <s v="perte"/>
    <s v="gain"/>
    <n v="-5"/>
    <x v="1"/>
    <s v="renseigné"/>
    <s v="renseigné"/>
    <s v="non renseigné"/>
    <s v="NC"/>
    <s v="3_DS"/>
    <s v="NC"/>
    <s v="NC"/>
    <s v="NC"/>
    <s v="NC"/>
    <d v="2018-08-20T00:00:00"/>
    <d v="2018-04-18T00:00:00"/>
    <n v="1"/>
    <n v="2"/>
    <s v="m7"/>
    <s v="NON"/>
    <s v="NC"/>
    <s v="NC"/>
    <s v="OUI"/>
    <s v="OUI"/>
    <s v="OUI"/>
    <s v="OUI"/>
    <s v="NC"/>
    <s v="OUI"/>
    <s v="Parenteral"/>
    <s v="N7"/>
    <s v="NC"/>
    <s v="NC"/>
    <s v="NC"/>
    <s v="NC"/>
    <s v="NC"/>
    <s v="NC"/>
    <s v="NON"/>
    <s v="NC"/>
    <s v="NC"/>
    <s v="NC"/>
    <s v="NC"/>
    <s v="NON"/>
    <s v="OUI"/>
    <s v="IV"/>
    <s v="OUI"/>
  </r>
  <r>
    <n v="11"/>
    <x v="1"/>
    <s v="201706"/>
    <s v="Juin"/>
    <n v="2017"/>
    <s v="Gachelin"/>
    <s v="Nicole"/>
    <n v="81"/>
    <s v="Femme"/>
    <d v="1935-03-03T00:00:00"/>
    <d v="2017-05-30T00:00:00"/>
    <d v="2017-06-09T00:00:00"/>
    <n v="10"/>
    <s v="Onco"/>
    <s v="Digestif"/>
    <s v="pancreas"/>
    <s v="NC"/>
    <x v="3"/>
    <s v="NC"/>
    <s v="NC"/>
    <s v="NC"/>
    <s v="non renseigné"/>
    <s v="NC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07-05T00:00:00"/>
    <d v="2017-06-12T00:00:00"/>
    <n v="0"/>
    <n v="0"/>
    <s v="NC"/>
    <s v="NC"/>
    <s v="NC"/>
    <s v="NC"/>
    <s v="NC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95"/>
    <x v="3"/>
    <s v="201806"/>
    <s v="Juin"/>
    <n v="2018"/>
    <s v="Gaignier"/>
    <s v="Jean marc"/>
    <n v="66"/>
    <s v="Homme"/>
    <d v="1951-10-29T00:00:00"/>
    <d v="2018-05-24T00:00:00"/>
    <d v="2018-06-13T00:00:00"/>
    <n v="20"/>
    <s v="Onco"/>
    <s v="ORL"/>
    <s v="ORL"/>
    <n v="181"/>
    <x v="26"/>
    <n v="86"/>
    <n v="89"/>
    <n v="26"/>
    <s v="renseigné"/>
    <s v="entre 25 et 30"/>
    <n v="2"/>
    <s v="entre 1 et 5"/>
    <n v="3"/>
    <n v="-11"/>
    <n v="11"/>
    <s v="perte"/>
    <s v="gain"/>
    <n v="-3"/>
    <x v="5"/>
    <s v="renseigné"/>
    <s v="renseigné"/>
    <s v="renseigné"/>
    <n v="26"/>
    <s v="2_DM"/>
    <s v="NC"/>
    <n v="11"/>
    <n v="0.87"/>
    <n v="0.65"/>
    <d v="2018-06-23T00:00:00"/>
    <d v="2018-05-26T00:00:00"/>
    <n v="2"/>
    <n v="2"/>
    <s v="m6"/>
    <s v="OUI"/>
    <s v="OUI"/>
    <s v="DME44.1"/>
    <s v="OUI"/>
    <s v="OUI"/>
    <s v="OUI"/>
    <s v="OUI"/>
    <s v="OUI"/>
    <s v="OUI"/>
    <s v="enterale"/>
    <s v="sng"/>
    <s v="NC"/>
    <s v="NC"/>
    <s v="NON"/>
    <s v="NC"/>
    <s v="NC"/>
    <s v="NC"/>
    <s v="NON"/>
    <s v="NC"/>
    <s v="NC"/>
    <d v="2018-03-01T00:00:00"/>
    <s v="NC"/>
    <s v="NON"/>
    <s v="OUI"/>
    <s v="IV"/>
    <s v="NON"/>
  </r>
  <r>
    <n v="45"/>
    <x v="2"/>
    <s v="201612"/>
    <s v="Décembre"/>
    <n v="2016"/>
    <s v="Giannasi"/>
    <s v="Celine"/>
    <n v="45"/>
    <s v="Femme"/>
    <d v="1971-04-15T00:00:00"/>
    <d v="2016-11-30T00:00:00"/>
    <d v="2016-12-05T00:00:00"/>
    <n v="5"/>
    <s v="Onco"/>
    <s v="Gynécologique"/>
    <s v="sein"/>
    <n v="159"/>
    <x v="30"/>
    <n v="55"/>
    <n v="54"/>
    <n v="22"/>
    <s v="renseigné"/>
    <s v="entre 18,5 et 25"/>
    <n v="2"/>
    <s v="entre 1 et 5"/>
    <n v="-1"/>
    <n v="-1"/>
    <n v="2"/>
    <s v="gain"/>
    <s v="gain"/>
    <n v="2"/>
    <x v="16"/>
    <s v="renseigné"/>
    <s v="renseigné"/>
    <s v="non renseigné"/>
    <s v="NC"/>
    <s v="1_OK"/>
    <s v="NC"/>
    <n v="0"/>
    <n v="0"/>
    <n v="0"/>
    <d v="2017-03-24T00:00:00"/>
    <d v="2017-03-03T00:00:00"/>
    <n v="0"/>
    <n v="0"/>
    <s v="NC"/>
    <s v="NC"/>
    <s v="NC"/>
    <s v="NC"/>
    <s v="OUI"/>
    <s v="OUI"/>
    <s v="NON"/>
    <s v="NC"/>
    <s v="NC"/>
    <s v="NON"/>
    <s v="Parenteral"/>
    <s v="NC"/>
    <s v="NC"/>
    <s v="NC"/>
    <s v="NC"/>
    <s v="NC"/>
    <s v="NC"/>
    <s v="NC"/>
    <s v="NON"/>
    <s v="NC"/>
    <s v="NC"/>
    <d v="2016-10-01T00:00:00"/>
    <n v="0"/>
    <s v="NON"/>
    <s v="OUI"/>
    <s v="IV"/>
    <s v="NON"/>
  </r>
  <r>
    <n v="117"/>
    <x v="3"/>
    <s v="201806"/>
    <s v="Juin"/>
    <n v="2018"/>
    <s v="Gomez"/>
    <s v="helene"/>
    <n v="53"/>
    <s v="Femme"/>
    <d v="1965-04-14T00:00:00"/>
    <d v="2018-06-07T00:00:00"/>
    <d v="2018-06-09T00:00:00"/>
    <n v="2"/>
    <s v="Hemato"/>
    <s v=""/>
    <s v="lymphome"/>
    <n v="166"/>
    <x v="31"/>
    <n v="70"/>
    <s v="NC"/>
    <n v="25"/>
    <s v="renseigné"/>
    <s v="entre 25 et 30"/>
    <n v="1"/>
    <s v="entre 1 et 5"/>
    <s v="NC"/>
    <n v="-2"/>
    <n v="3"/>
    <s v="NC"/>
    <s v="gain"/>
    <s v="NC"/>
    <x v="3"/>
    <s v="non renseigné"/>
    <s v="renseigné"/>
    <s v="renseigné"/>
    <n v="37"/>
    <s v="1_OK"/>
    <s v="NC"/>
    <n v="3"/>
    <s v="NC"/>
    <s v="NC"/>
    <d v="2018-09-19T00:00:00"/>
    <s v="NC"/>
    <n v="0"/>
    <n v="0"/>
    <s v="NC"/>
    <s v="NON"/>
    <s v="NC"/>
    <s v="NC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46"/>
    <x v="2"/>
    <s v="201612"/>
    <s v="Décembre"/>
    <n v="2016"/>
    <s v="Goulas"/>
    <s v="Ginette"/>
    <n v="71"/>
    <s v="Femme"/>
    <d v="1945-10-09T00:00:00"/>
    <d v="2016-11-14T00:00:00"/>
    <d v="2017-01-04T00:00:00"/>
    <n v="51"/>
    <s v="Onco"/>
    <s v="Gynécologique"/>
    <s v="ovaire"/>
    <n v="166"/>
    <x v="32"/>
    <n v="70"/>
    <s v="NC"/>
    <n v="25"/>
    <s v="renseigné"/>
    <s v="entre 25 et 30"/>
    <n v="1"/>
    <s v="entre 1 et 5"/>
    <s v="NC"/>
    <n v="-8"/>
    <n v="10"/>
    <s v="NC"/>
    <s v="gain"/>
    <s v="NC"/>
    <x v="3"/>
    <s v="non renseigné"/>
    <s v="renseigné"/>
    <s v="non renseigné"/>
    <s v="NC"/>
    <s v="4_NSP"/>
    <s v="NC"/>
    <n v="0"/>
    <n v="0"/>
    <n v="0"/>
    <d v="2017-01-04T00:00:00"/>
    <d v="2016-12-21T00:00:00"/>
    <n v="0"/>
    <n v="0"/>
    <s v="NC"/>
    <s v="NC"/>
    <s v="NC"/>
    <s v="NC"/>
    <s v="OUI"/>
    <s v="NON"/>
    <s v="NON"/>
    <s v="NC"/>
    <s v="NC"/>
    <s v="NON"/>
    <s v="Parenteral"/>
    <s v="N7"/>
    <s v="NC"/>
    <s v="NC"/>
    <s v="NC"/>
    <s v="NC"/>
    <s v="NC"/>
    <s v="NC"/>
    <s v="NON"/>
    <s v="NC"/>
    <s v="NC"/>
    <d v="2016-08-01T00:00:00"/>
    <n v="0"/>
    <s v="NON"/>
    <s v="OUI"/>
    <s v="IV"/>
    <s v="OUI"/>
  </r>
  <r>
    <n v="32"/>
    <x v="1"/>
    <s v="201706"/>
    <s v="Juin"/>
    <n v="2017"/>
    <s v="Gracia"/>
    <s v="Danielle"/>
    <n v="76"/>
    <s v="Femme"/>
    <d v="1939-07-12T00:00:00"/>
    <d v="2017-06-08T00:00:00"/>
    <d v="2017-06-13T00:00:00"/>
    <n v="5"/>
    <s v="Onco"/>
    <s v="Digestif"/>
    <s v="pancreas"/>
    <n v="165"/>
    <x v="23"/>
    <n v="43"/>
    <s v="NC"/>
    <n v="16"/>
    <s v="renseigné"/>
    <s v="&lt;18,5"/>
    <n v="1"/>
    <s v="entre 1 et 5"/>
    <s v="NC"/>
    <n v="-7"/>
    <n v="14"/>
    <s v="NC"/>
    <s v="gain"/>
    <s v="NC"/>
    <x v="3"/>
    <s v="non renseigné"/>
    <s v="renseigné"/>
    <s v="non renseigné"/>
    <s v="NC"/>
    <s v="3_DS"/>
    <s v="NC"/>
    <n v="0"/>
    <n v="0"/>
    <n v="0"/>
    <d v="2018-03-08T00:00:00"/>
    <d v="2018-03-08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70"/>
    <x v="2"/>
    <s v="201612"/>
    <s v="Décembre"/>
    <n v="2016"/>
    <s v="Gracia"/>
    <s v="Danielle"/>
    <n v="77"/>
    <s v="Femme"/>
    <d v="1939-07-12T00:00:00"/>
    <d v="2016-12-07T00:00:00"/>
    <d v="2016-12-13T00:00:00"/>
    <n v="6"/>
    <s v="Onco"/>
    <s v="Digestif"/>
    <s v="pancreas"/>
    <n v="165"/>
    <x v="3"/>
    <n v="48"/>
    <n v="51"/>
    <n v="18"/>
    <s v="renseigné"/>
    <s v="&lt;18,5"/>
    <n v="2"/>
    <s v="entre 1 et 5"/>
    <n v="3"/>
    <s v="NC"/>
    <s v="NC"/>
    <s v="perte"/>
    <s v="NC"/>
    <n v="-6"/>
    <x v="11"/>
    <s v="renseigné"/>
    <s v="non renseigné"/>
    <s v="non renseigné"/>
    <s v="NC"/>
    <s v="2_DM"/>
    <s v="NC"/>
    <n v="53"/>
    <n v="0"/>
    <n v="0"/>
    <d v="2018-03-08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OUI"/>
    <s v="IV"/>
    <s v="NON"/>
  </r>
  <r>
    <n v="96"/>
    <x v="3"/>
    <s v="201806"/>
    <s v="Juin"/>
    <n v="2018"/>
    <s v="Guadagnoli"/>
    <s v="evelyne"/>
    <n v="64"/>
    <s v="Femme"/>
    <d v="1954-11-06T00:00:00"/>
    <d v="2018-05-26T00:00:00"/>
    <d v="2018-06-06T00:00:00"/>
    <n v="11"/>
    <s v="Onco"/>
    <s v="Gynécologique"/>
    <s v="sein"/>
    <n v="164"/>
    <x v="33"/>
    <n v="61"/>
    <s v="NC"/>
    <n v="23"/>
    <s v="non renseigné"/>
    <s v="NC"/>
    <n v="1"/>
    <s v="entre 1 et 5"/>
    <s v="NC"/>
    <n v="-1"/>
    <n v="2"/>
    <s v="NC"/>
    <s v="gain"/>
    <s v="NC"/>
    <x v="3"/>
    <s v="non renseigné"/>
    <s v="renseigné"/>
    <s v="renseigné"/>
    <n v="38"/>
    <s v="1_OK"/>
    <s v="NC"/>
    <n v="8"/>
    <n v="1.05"/>
    <n v="0.94"/>
    <d v="2018-08-03T00:00:00"/>
    <d v="2018-05-07T00:00:00"/>
    <n v="2"/>
    <n v="0"/>
    <s v="NC"/>
    <s v="OUI"/>
    <s v="NC"/>
    <s v="NON"/>
    <s v="NON"/>
    <s v="OUI"/>
    <s v="OUI"/>
    <s v="NC"/>
    <s v="NON"/>
    <s v="NON"/>
    <s v="SNA"/>
    <s v="NC"/>
    <s v="NC"/>
    <s v="NC"/>
    <s v="NC"/>
    <s v="NC"/>
    <s v="NC"/>
    <s v="NC"/>
    <s v="NON"/>
    <s v="NC"/>
    <s v="NC"/>
    <d v="2018-04-01T00:00:00"/>
    <s v="NC"/>
    <s v="NON"/>
    <s v="OUI"/>
    <s v="IV"/>
    <s v="NON"/>
  </r>
  <r>
    <n v="12"/>
    <x v="1"/>
    <s v="201706"/>
    <s v="Juin"/>
    <n v="2017"/>
    <s v="Guenot"/>
    <s v="Roger"/>
    <n v="85"/>
    <s v="Homme"/>
    <d v="1930-12-24T00:00:00"/>
    <d v="2017-05-23T00:00:00"/>
    <d v="2017-06-17T00:00:00"/>
    <n v="25"/>
    <s v="Hemato"/>
    <s v=""/>
    <s v="LAM"/>
    <n v="167"/>
    <x v="3"/>
    <n v="104"/>
    <n v="104"/>
    <n v="37"/>
    <s v="non renseigné"/>
    <s v="NC"/>
    <n v="2"/>
    <s v="entre 1 et 5"/>
    <n v="0"/>
    <s v="NC"/>
    <s v="NC"/>
    <s v="perte"/>
    <s v="NC"/>
    <n v="0"/>
    <x v="8"/>
    <s v="renseigné"/>
    <s v="non renseigné"/>
    <s v="non renseigné"/>
    <s v="NC"/>
    <s v="4_NSP"/>
    <s v="NC"/>
    <n v="0"/>
    <n v="0"/>
    <n v="0"/>
    <d v="2018-06-17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133"/>
    <x v="0"/>
    <s v="201712"/>
    <s v="Décembre"/>
    <n v="2017"/>
    <s v="Guilbert"/>
    <s v="chantal"/>
    <n v="68"/>
    <s v="Femme"/>
    <d v="1949-10-05T00:00:00"/>
    <d v="2017-12-03T00:00:00"/>
    <d v="2017-12-22T00:00:00"/>
    <n v="19"/>
    <s v="Onco"/>
    <s v="Gynécologique"/>
    <s v="sein"/>
    <n v="157"/>
    <x v="3"/>
    <n v="64"/>
    <n v="60"/>
    <n v="26"/>
    <s v="non renseigné"/>
    <s v="NC"/>
    <n v="3"/>
    <s v="entre 1 et 5"/>
    <n v="-4"/>
    <s v="NC"/>
    <s v="NC"/>
    <s v="gain"/>
    <s v="NC"/>
    <n v="6"/>
    <x v="17"/>
    <s v="renseigné"/>
    <s v="non renseigné"/>
    <s v="non renseigné"/>
    <s v="NC"/>
    <s v="4_NSP"/>
    <s v="NC"/>
    <s v="NC"/>
    <s v="NC"/>
    <s v="NC"/>
    <d v="2018-08-01T00:00:00"/>
    <d v="2018-06-19T00:00:00"/>
    <n v="0"/>
    <n v="0"/>
    <s v="NC"/>
    <s v="NC"/>
    <s v="NC"/>
    <s v="NC"/>
    <s v="OUI"/>
    <s v="NON"/>
    <s v="OUI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3"/>
    <x v="1"/>
    <s v="201706"/>
    <s v="Juin"/>
    <n v="2017"/>
    <s v="Guston"/>
    <s v="André"/>
    <n v="84"/>
    <s v="Homme"/>
    <d v="1931-07-25T00:00:00"/>
    <d v="2017-05-30T00:00:00"/>
    <d v="2017-06-18T00:00:00"/>
    <n v="19"/>
    <s v="Hemato"/>
    <s v=""/>
    <s v="SMD"/>
    <n v="168"/>
    <x v="22"/>
    <n v="65"/>
    <n v="69"/>
    <n v="23"/>
    <s v="non renseigné"/>
    <s v="NC"/>
    <n v="3"/>
    <s v="entre 1 et 5"/>
    <n v="4"/>
    <n v="-5"/>
    <n v="7"/>
    <s v="perte"/>
    <s v="gain"/>
    <n v="-6"/>
    <x v="11"/>
    <s v="renseigné"/>
    <s v="renseigné"/>
    <s v="renseigné"/>
    <n v="29"/>
    <s v="3_DS"/>
    <s v="NC"/>
    <n v="0"/>
    <n v="0"/>
    <n v="0"/>
    <d v="2017-08-05T00:00:00"/>
    <d v="2017-04-12T00:00:00"/>
    <n v="0"/>
    <n v="3"/>
    <s v="NC"/>
    <s v="NC"/>
    <s v="NC"/>
    <s v="NC"/>
    <s v="OUI"/>
    <s v="NON"/>
    <s v="OUI"/>
    <s v="OUI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</r>
  <r>
    <n v="47"/>
    <x v="2"/>
    <s v="201612"/>
    <s v="Décembre"/>
    <n v="2016"/>
    <s v="Hachani"/>
    <s v="Sabah"/>
    <n v="58"/>
    <s v="Femme"/>
    <d v="1958-03-05T00:00:00"/>
    <d v="2016-12-05T00:00:00"/>
    <d v="2016-12-16T00:00:00"/>
    <n v="11"/>
    <s v="Onco"/>
    <s v="Gynécologique"/>
    <s v="sein"/>
    <n v="163"/>
    <x v="19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04-01T00:00:00"/>
    <d v="2016-05-30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5-01T00:00:00"/>
    <n v="0"/>
    <s v="OUI"/>
    <s v="NON"/>
    <s v="PO"/>
    <s v="NON"/>
  </r>
  <r>
    <n v="71"/>
    <x v="2"/>
    <s v="201612"/>
    <s v="Décembre"/>
    <n v="2016"/>
    <s v="Hauville"/>
    <s v="Serge"/>
    <n v="69"/>
    <s v="Homme"/>
    <d v="1947-01-23T00:00:00"/>
    <d v="2016-12-05T00:00:00"/>
    <d v="2016-12-16T00:00:00"/>
    <n v="11"/>
    <s v="Hemato"/>
    <s v=""/>
    <s v="LAM"/>
    <n v="180"/>
    <x v="3"/>
    <n v="87"/>
    <s v="NC"/>
    <n v="27"/>
    <s v="renseigné"/>
    <s v="entre 25 et 30"/>
    <n v="1"/>
    <s v="entre 1 et 5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10-10T00:00:00"/>
    <d v="2017-01-09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n v="0"/>
    <s v="OUI"/>
    <s v="NON"/>
    <s v="PO"/>
    <s v="NON"/>
  </r>
  <r>
    <n v="98"/>
    <x v="3"/>
    <s v="201806"/>
    <s v="Juin"/>
    <n v="2018"/>
    <s v="Hermann"/>
    <s v="Marie claire"/>
    <n v="74"/>
    <s v="Femme"/>
    <d v="1943-10-14T00:00:00"/>
    <d v="2018-05-31T00:00:00"/>
    <d v="2018-06-06T00:00:00"/>
    <n v="6"/>
    <s v="Hemato"/>
    <s v=""/>
    <s v="LLC"/>
    <n v="160"/>
    <x v="3"/>
    <n v="114"/>
    <n v="114"/>
    <n v="45"/>
    <s v="non renseigné"/>
    <s v="NC"/>
    <n v="1"/>
    <s v="entre 1 et 5"/>
    <n v="0"/>
    <s v="NC"/>
    <s v="NC"/>
    <s v="perte"/>
    <s v="NC"/>
    <n v="0"/>
    <x v="8"/>
    <s v="renseigné"/>
    <s v="non renseigné"/>
    <s v="non renseigné"/>
    <s v="NC"/>
    <s v="4_NSP"/>
    <s v="NC"/>
    <s v="NC"/>
    <s v="NC"/>
    <s v="NC"/>
    <s v="NC"/>
    <d v="2018-08-07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66"/>
    <x v="2"/>
    <s v="201612"/>
    <s v="Décembre"/>
    <n v="2016"/>
    <s v="Holier"/>
    <s v="Jean"/>
    <n v="58"/>
    <s v="Homme"/>
    <d v="1958-01-08T00:00:00"/>
    <d v="2016-12-06T00:00:00"/>
    <d v="2016-12-13T00:00:00"/>
    <n v="7"/>
    <s v="Onco"/>
    <s v="Digestif"/>
    <s v="gastrique"/>
    <n v="170"/>
    <x v="34"/>
    <n v="56"/>
    <s v="NC"/>
    <n v="19"/>
    <s v="renseigné"/>
    <s v="entre 18,5 et 25"/>
    <n v="1"/>
    <s v="entre 1 et 5"/>
    <s v="NC"/>
    <n v="-4"/>
    <n v="7"/>
    <s v="NC"/>
    <s v="gain"/>
    <s v="NC"/>
    <x v="3"/>
    <s v="non renseigné"/>
    <s v="renseigné"/>
    <s v="non renseigné"/>
    <s v="NC"/>
    <s v="4_NSP"/>
    <s v="NC"/>
    <n v="63"/>
    <s v="NON"/>
    <n v="0"/>
    <d v="2017-01-12T00:00:00"/>
    <d v="2017-01-12T00:00:00"/>
    <n v="0"/>
    <n v="0"/>
    <s v="m3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09-01T00:00:00"/>
    <n v="0"/>
    <s v="NON"/>
    <s v="IV"/>
    <s v="IV"/>
    <s v="NON"/>
  </r>
  <r>
    <n v="14"/>
    <x v="1"/>
    <s v="201706"/>
    <s v="Juin"/>
    <n v="2017"/>
    <s v="Hraiba"/>
    <s v="Ali"/>
    <n v="75"/>
    <s v="Homme"/>
    <d v="1940-12-31T00:00:00"/>
    <d v="2017-05-16T00:00:00"/>
    <d v="2017-06-14T00:00:00"/>
    <n v="29"/>
    <s v="Onco"/>
    <s v="Urinaire"/>
    <s v="vessie"/>
    <n v="175"/>
    <x v="35"/>
    <n v="86"/>
    <s v="NC"/>
    <n v="28"/>
    <s v="renseigné"/>
    <s v="entre 25 et 30"/>
    <n v="1"/>
    <s v="entre 1 et 5"/>
    <s v="NC"/>
    <n v="-12"/>
    <n v="12"/>
    <s v="NC"/>
    <s v="gain"/>
    <s v="NC"/>
    <x v="3"/>
    <s v="non renseigné"/>
    <s v="renseigné"/>
    <s v="renseigné"/>
    <n v="23"/>
    <s v="3_DS"/>
    <s v="NC"/>
    <n v="11"/>
    <n v="0"/>
    <n v="0"/>
    <d v="2017-06-14T00:00:00"/>
    <d v="2017-06-12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134"/>
    <x v="0"/>
    <s v="201712"/>
    <s v="Décembre"/>
    <n v="2017"/>
    <s v="Hugon maille 12/07"/>
    <s v="arnaud"/>
    <n v="39"/>
    <s v="Femme"/>
    <d v="1978-04-24T00:00:00"/>
    <d v="2017-12-04T00:00:00"/>
    <d v="2017-12-13T00:00:00"/>
    <n v="9"/>
    <s v="Onco"/>
    <s v="Urinaire"/>
    <s v="renal"/>
    <n v="178"/>
    <x v="3"/>
    <n v="88"/>
    <n v="81"/>
    <n v="28"/>
    <s v="renseigné"/>
    <s v="entre 25 et 30"/>
    <n v="3"/>
    <s v="entre 1 et 5"/>
    <n v="-7"/>
    <s v="NC"/>
    <s v="NC"/>
    <s v="gain"/>
    <s v="NC"/>
    <n v="8"/>
    <x v="4"/>
    <s v="renseigné"/>
    <s v="non renseigné"/>
    <s v="renseigné"/>
    <n v="28"/>
    <s v="2_DM"/>
    <s v="NC"/>
    <s v="NC"/>
    <s v="NC"/>
    <s v="NC"/>
    <d v="2018-10-20T00:00:00"/>
    <s v="NC"/>
    <n v="1"/>
    <n v="2"/>
    <s v="NC"/>
    <s v="NC"/>
    <s v="NC"/>
    <s v="DME44.1"/>
    <s v="OUI"/>
    <s v="OUI"/>
    <s v="OUI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29"/>
    <x v="1"/>
    <s v="201706"/>
    <s v="Juin"/>
    <n v="2017"/>
    <s v="Jackson"/>
    <s v="Bruno"/>
    <n v="55"/>
    <s v="Homme"/>
    <d v="1960-09-09T00:00:00"/>
    <d v="2017-06-07T00:00:00"/>
    <d v="2017-06-13T00:00:00"/>
    <n v="6"/>
    <s v="Onco"/>
    <s v="Digestif"/>
    <s v="oesophage"/>
    <n v="177"/>
    <x v="5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06-13T00:00:00"/>
    <d v="2017-05-22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5"/>
    <x v="1"/>
    <s v="201706"/>
    <s v="Juin"/>
    <n v="2017"/>
    <s v="Khajishvili"/>
    <s v="Tamar"/>
    <n v="37"/>
    <s v="Femme"/>
    <d v="1978-12-23T00:00:00"/>
    <d v="2017-03-03T00:00:00"/>
    <d v="2017-06-22T00:00:00"/>
    <n v="111"/>
    <s v="Onco"/>
    <s v="Gynécologique"/>
    <s v="sein"/>
    <n v="163"/>
    <x v="36"/>
    <n v="56"/>
    <n v="52"/>
    <n v="21"/>
    <s v="renseigné"/>
    <s v="entre 18,5 et 25"/>
    <n v="10"/>
    <s v="entre 5 et 10"/>
    <n v="-4"/>
    <n v="-2"/>
    <n v="3"/>
    <s v="gain"/>
    <s v="gain"/>
    <n v="7"/>
    <x v="18"/>
    <s v="renseigné"/>
    <s v="renseigné"/>
    <s v="renseigné"/>
    <n v="37"/>
    <s v="1_OK"/>
    <s v="NC"/>
    <n v="0"/>
    <n v="0"/>
    <n v="0"/>
    <d v="2017-08-03T00:00:00"/>
    <d v="2017-06-21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C"/>
    <s v="NC"/>
    <s v="NC"/>
    <s v="NC"/>
    <s v="NC"/>
    <s v="OUI"/>
    <s v="NON"/>
    <s v="PO"/>
    <s v="NON"/>
  </r>
  <r>
    <n v="119"/>
    <x v="3"/>
    <s v="201806"/>
    <s v="Juin"/>
    <n v="2018"/>
    <s v="Laborde "/>
    <s v="Laeticia"/>
    <n v="42"/>
    <s v="Femme"/>
    <d v="1976-08-09T00:00:00"/>
    <d v="2018-06-08T00:00:00"/>
    <d v="2018-06-29T00:00:00"/>
    <n v="21"/>
    <s v="Onco"/>
    <s v="Digestif"/>
    <s v="colon"/>
    <n v="160"/>
    <x v="25"/>
    <n v="71"/>
    <n v="66"/>
    <n v="28"/>
    <s v="non renseigné"/>
    <s v="NC"/>
    <n v="3"/>
    <s v="entre 1 et 5"/>
    <n v="-5"/>
    <n v="-6"/>
    <n v="8"/>
    <s v="gain"/>
    <s v="gain"/>
    <n v="7"/>
    <x v="18"/>
    <s v="renseigné"/>
    <s v="renseigné"/>
    <s v="renseigné"/>
    <n v="37"/>
    <s v="1_OK"/>
    <s v="NC"/>
    <n v="30"/>
    <n v="0.72"/>
    <n v="0.63"/>
    <d v="2018-08-29T00:00:00"/>
    <s v="NC"/>
    <n v="1"/>
    <n v="0"/>
    <s v="NC"/>
    <s v="OUI"/>
    <s v="NC"/>
    <s v="NON"/>
    <s v="OUI"/>
    <s v="OUI"/>
    <s v="OUI"/>
    <s v="OUI"/>
    <s v="NC"/>
    <s v="NON"/>
    <s v="SNA"/>
    <s v="NC"/>
    <s v="NC"/>
    <s v="NC"/>
    <s v="NC"/>
    <s v="NC"/>
    <s v="NC"/>
    <s v="NC"/>
    <s v="NON"/>
    <s v="NC"/>
    <s v="NC"/>
    <d v="2018-05-01T00:00:00"/>
    <s v="NC"/>
    <s v="OUI"/>
    <s v="NON"/>
    <s v="PO"/>
    <s v="NON"/>
  </r>
  <r>
    <n v="99"/>
    <x v="3"/>
    <s v="201806"/>
    <s v="Juin"/>
    <n v="2018"/>
    <s v="Laboux"/>
    <s v="jeanine"/>
    <n v="82"/>
    <s v="Femme"/>
    <d v="1935-08-07T00:00:00"/>
    <d v="2018-05-31T00:00:00"/>
    <d v="2018-06-07T00:00:00"/>
    <n v="7"/>
    <s v="Onco"/>
    <s v="Gynécologique"/>
    <s v="sein"/>
    <n v="160"/>
    <x v="9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renseigné"/>
    <n v="22"/>
    <s v="3_DS"/>
    <s v="NC"/>
    <n v="78"/>
    <n v="0.63"/>
    <n v="0.76"/>
    <d v="2018-08-07T00:00:00"/>
    <d v="2018-05-25T00:00:00"/>
    <n v="0"/>
    <n v="0"/>
    <s v="NC"/>
    <s v="OUI"/>
    <s v="NON"/>
    <s v="DSE43"/>
    <s v="OUI"/>
    <s v="NON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00"/>
    <x v="3"/>
    <s v="201806"/>
    <s v="Juin"/>
    <n v="2018"/>
    <s v="Larcheveque"/>
    <s v="andré"/>
    <n v="91"/>
    <s v="Homme"/>
    <d v="1927-12-28T00:00:00"/>
    <d v="2018-05-07T00:00:00"/>
    <d v="2018-06-11T00:00:00"/>
    <n v="35"/>
    <s v="Hemato"/>
    <s v=""/>
    <s v="LAM"/>
    <n v="175"/>
    <x v="37"/>
    <n v="78"/>
    <s v="NC"/>
    <n v="25"/>
    <s v="renseigné"/>
    <s v="entre 25 et 30"/>
    <n v="1"/>
    <s v="entre 1 et 5"/>
    <s v="NC"/>
    <n v="-11"/>
    <n v="12"/>
    <s v="NC"/>
    <s v="gain"/>
    <s v="NC"/>
    <x v="3"/>
    <s v="non renseigné"/>
    <s v="renseigné"/>
    <s v="renseigné"/>
    <n v="20"/>
    <s v="3_DS"/>
    <s v="NC"/>
    <n v="100"/>
    <s v="OUI"/>
    <n v="0.62"/>
    <d v="2018-07-12T00:00:00"/>
    <d v="2018-06-19T00:00:00"/>
    <n v="2"/>
    <n v="2"/>
    <s v="m6"/>
    <s v="OUI"/>
    <s v="OUI"/>
    <s v="DME44.1"/>
    <s v="OUI"/>
    <s v="NON"/>
    <s v="OUI"/>
    <s v="OUI"/>
    <s v="OUI"/>
    <s v="OUI"/>
    <s v="SNA"/>
    <s v="NC"/>
    <s v="NC"/>
    <s v="NC"/>
    <s v="NC"/>
    <s v="OUI"/>
    <s v="OUI"/>
    <s v="OUI"/>
    <s v="NON"/>
    <s v="NC"/>
    <s v="NC"/>
    <d v="2018-03-01T00:00:00"/>
    <s v="NC"/>
    <s v="NON"/>
    <s v="OUI"/>
    <s v="IV"/>
    <s v="OUI"/>
  </r>
  <r>
    <n v="49"/>
    <x v="2"/>
    <s v="201612"/>
    <s v="Décembre"/>
    <n v="2016"/>
    <s v="Le meur"/>
    <s v="Francette"/>
    <n v="82"/>
    <s v="Femme"/>
    <d v="1933-12-20T00:00:00"/>
    <d v="2016-12-05T00:00:00"/>
    <d v="2016-12-07T00:00:00"/>
    <n v="1"/>
    <s v="Hemato"/>
    <s v=""/>
    <s v="lymphome"/>
    <n v="163"/>
    <x v="38"/>
    <n v="51"/>
    <s v="NC"/>
    <n v="19"/>
    <s v="renseigné"/>
    <s v="entre 18,5 et 25"/>
    <n v="1"/>
    <s v="entre 1 et 5"/>
    <s v="NC"/>
    <n v="-2"/>
    <n v="4"/>
    <s v="NC"/>
    <s v="gain"/>
    <s v="NC"/>
    <x v="3"/>
    <s v="non renseigné"/>
    <s v="renseigné"/>
    <s v="non renseigné"/>
    <s v="NC"/>
    <s v="2_DM"/>
    <s v="NC"/>
    <n v="0"/>
    <n v="0"/>
    <n v="0"/>
    <d v="2017-03-14T00:00:00"/>
    <d v="2017-02-10T00:00:00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OUI"/>
  </r>
  <r>
    <n v="101"/>
    <x v="3"/>
    <s v="201806"/>
    <s v="Juin"/>
    <n v="2018"/>
    <s v="Ledoux"/>
    <s v="Beatrice"/>
    <n v="51"/>
    <s v="Femme"/>
    <d v="1967-01-06T00:00:00"/>
    <d v="2018-06-01T00:00:00"/>
    <d v="2018-06-05T00:00:00"/>
    <n v="4"/>
    <s v="Onco"/>
    <s v="Gynécologique"/>
    <s v="sein"/>
    <n v="160"/>
    <x v="11"/>
    <n v="64"/>
    <n v="64"/>
    <n v="25"/>
    <s v="renseigné"/>
    <s v="entre 25 et 30"/>
    <n v="2"/>
    <s v="entre 1 et 5"/>
    <n v="0"/>
    <n v="0"/>
    <n v="0"/>
    <s v="perte"/>
    <s v="perte"/>
    <n v="0"/>
    <x v="8"/>
    <s v="renseigné"/>
    <s v="renseigné"/>
    <s v="renseigné"/>
    <n v="40"/>
    <s v="1_OK"/>
    <s v="NC"/>
    <n v="4"/>
    <s v="NON"/>
    <s v="NC"/>
    <s v="NC"/>
    <d v="2018-09-19T00:00:00"/>
    <n v="0"/>
    <n v="0"/>
    <s v="NC"/>
    <s v="NON"/>
    <s v="NON"/>
    <s v="NC"/>
    <s v="NON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s v="NC"/>
    <s v="NON"/>
    <s v="OUI"/>
    <s v="IV"/>
    <s v="NON"/>
  </r>
  <r>
    <n v="50"/>
    <x v="2"/>
    <s v="201612"/>
    <s v="Décembre"/>
    <n v="2016"/>
    <s v="Letellier"/>
    <s v="Philippe"/>
    <n v="76"/>
    <s v="Homme"/>
    <d v="1940-05-29T00:00:00"/>
    <d v="2016-12-01T00:00:00"/>
    <d v="2016-12-18T00:00:00"/>
    <n v="17"/>
    <s v="Onco"/>
    <s v="ORL"/>
    <s v="ORL"/>
    <n v="173"/>
    <x v="34"/>
    <n v="61"/>
    <s v="NC"/>
    <n v="20"/>
    <s v="renseigné"/>
    <s v="entre 18,5 et 25"/>
    <n v="1"/>
    <s v="entre 1 et 5"/>
    <s v="NC"/>
    <n v="1"/>
    <n v="-2"/>
    <s v="NC"/>
    <s v="perte"/>
    <s v="NC"/>
    <x v="3"/>
    <s v="non renseigné"/>
    <s v="renseigné"/>
    <s v="non renseigné"/>
    <s v="NC"/>
    <s v="2_DM"/>
    <s v="NC"/>
    <n v="0"/>
    <n v="0"/>
    <n v="0"/>
    <d v="2018-12-18T00:00:00"/>
    <d v="2016-11-23T00:00:00"/>
    <n v="0"/>
    <n v="0"/>
    <s v="m3"/>
    <s v="NC"/>
    <s v="NC"/>
    <s v="NC"/>
    <s v="OUI"/>
    <s v="NON"/>
    <s v="NON"/>
    <s v="NC"/>
    <s v="NC"/>
    <s v="NON"/>
    <s v="enterale"/>
    <s v="GPE"/>
    <s v="NC"/>
    <s v="NC"/>
    <s v="NC"/>
    <s v="NC"/>
    <s v="NC"/>
    <s v="NC"/>
    <s v="NON"/>
    <s v="NC"/>
    <s v="NC"/>
    <d v="2016-09-01T00:00:00"/>
    <n v="0"/>
    <s v="NON"/>
    <s v="OUI"/>
    <s v="IV"/>
    <s v="OUI"/>
  </r>
  <r>
    <n v="51"/>
    <x v="2"/>
    <s v="201612"/>
    <s v="Décembre"/>
    <n v="2016"/>
    <s v="LLobregat"/>
    <s v="Jean francois"/>
    <n v="63"/>
    <s v="Homme"/>
    <d v="1953-09-20T00:00:00"/>
    <d v="2016-11-04T00:00:00"/>
    <d v="2016-12-06T00:00:00"/>
    <n v="32"/>
    <s v="Onco"/>
    <s v="ORL"/>
    <s v="ORL"/>
    <s v="NC"/>
    <x v="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7-01-26T00:00:00"/>
    <d v="2016-10-03T00:00:00"/>
    <n v="1"/>
    <n v="0"/>
    <s v="NC"/>
    <s v="NC"/>
    <s v="NC"/>
    <s v="NC"/>
    <s v="OUI"/>
    <s v="NON"/>
    <s v="OUI"/>
    <s v="NC"/>
    <s v="OUI"/>
    <s v="NON"/>
    <s v="enterale"/>
    <s v="GPE"/>
    <s v="NC"/>
    <s v="NC"/>
    <s v="NC"/>
    <s v="NC"/>
    <s v="NC"/>
    <s v="NC"/>
    <s v="NON"/>
    <s v="NC"/>
    <s v="NC"/>
    <s v="NC"/>
    <n v="0"/>
    <s v="NON"/>
    <s v="OUI"/>
    <s v="IV"/>
    <s v="NON"/>
  </r>
  <r>
    <n v="102"/>
    <x v="3"/>
    <s v="201806"/>
    <s v="Juin"/>
    <n v="2018"/>
    <s v="Lombardo"/>
    <s v="thierry"/>
    <n v="58"/>
    <s v="Homme"/>
    <d v="1960-01-27T00:00:00"/>
    <d v="2018-05-27T00:00:00"/>
    <d v="2018-06-07T00:00:00"/>
    <n v="11"/>
    <s v="Hemato"/>
    <s v=""/>
    <s v="LA"/>
    <n v="165"/>
    <x v="34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s v="NC"/>
    <s v="NC"/>
    <s v="NC"/>
    <d v="2018-06-20T00:00:00"/>
    <d v="2018-06-06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35"/>
    <x v="0"/>
    <s v="201712"/>
    <s v="Décembre"/>
    <n v="2017"/>
    <s v="maes"/>
    <s v="brigitte"/>
    <n v="74"/>
    <s v="Femme"/>
    <d v="1943-09-10T00:00:00"/>
    <d v="2017-12-01T00:00:00"/>
    <d v="2017-12-14T00:00:00"/>
    <n v="13"/>
    <s v="Onco"/>
    <s v="Gynécologique"/>
    <s v="uterus"/>
    <n v="155"/>
    <x v="3"/>
    <n v="100"/>
    <s v="NC"/>
    <n v="42"/>
    <s v="non renseigné"/>
    <s v="NC"/>
    <n v="1"/>
    <s v="entre 1 et 5"/>
    <s v="NC"/>
    <s v="NC"/>
    <s v="NC"/>
    <s v="NC"/>
    <s v="NC"/>
    <s v="NC"/>
    <x v="3"/>
    <s v="non renseigné"/>
    <s v="non renseigné"/>
    <s v="renseigné"/>
    <n v="20"/>
    <s v="3_DS"/>
    <s v="NC"/>
    <s v="NC"/>
    <s v="NC"/>
    <s v="NC"/>
    <d v="2017-12-14T00:00:00"/>
    <s v="NC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</r>
  <r>
    <n v="103"/>
    <x v="3"/>
    <s v="201806"/>
    <s v="Juin"/>
    <n v="2018"/>
    <s v="Magetti"/>
    <s v="Josette"/>
    <n v="87"/>
    <s v="Femme"/>
    <d v="1931-02-20T00:00:00"/>
    <d v="2018-05-19T00:00:00"/>
    <d v="2018-06-04T00:00:00"/>
    <n v="16"/>
    <s v="Onco"/>
    <s v="Digestif"/>
    <s v="pancreas"/>
    <s v="NC"/>
    <x v="3"/>
    <n v="39"/>
    <n v="33"/>
    <s v="NC"/>
    <s v="non renseigné"/>
    <s v="NC"/>
    <n v="1"/>
    <s v="entre 1 et 5"/>
    <n v="-6"/>
    <s v="NC"/>
    <s v="NC"/>
    <s v="gain"/>
    <s v="NC"/>
    <n v="15"/>
    <x v="19"/>
    <s v="renseigné"/>
    <s v="non renseigné"/>
    <s v="non renseigné"/>
    <s v="NC"/>
    <s v="4_NSP"/>
    <s v="NC"/>
    <s v="NC"/>
    <s v="NC"/>
    <s v="NC"/>
    <d v="2018-07-30T00:00:00"/>
    <s v="NC"/>
    <n v="0"/>
    <n v="0"/>
    <s v="NC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NON"/>
    <s v="SP"/>
    <s v="NON"/>
  </r>
  <r>
    <n v="104"/>
    <x v="3"/>
    <s v="201806"/>
    <s v="Juin"/>
    <n v="2018"/>
    <s v="Marro"/>
    <s v="carole"/>
    <n v="53"/>
    <s v="Femme"/>
    <d v="1964-08-23T00:00:00"/>
    <d v="2018-05-27T00:00:00"/>
    <d v="2018-06-07T00:00:00"/>
    <n v="11"/>
    <s v="Onco"/>
    <s v="Digestif"/>
    <s v="colon"/>
    <n v="163"/>
    <x v="39"/>
    <n v="50"/>
    <n v="48"/>
    <n v="19"/>
    <s v="renseigné"/>
    <s v="entre 18,5 et 25"/>
    <n v="2"/>
    <s v="entre 1 et 5"/>
    <n v="-2"/>
    <n v="2"/>
    <n v="-4"/>
    <s v="gain"/>
    <s v="perte"/>
    <n v="4"/>
    <x v="14"/>
    <s v="renseigné"/>
    <s v="renseigné"/>
    <s v="renseigné"/>
    <n v="21"/>
    <s v="2_DM"/>
    <s v="NC"/>
    <s v="NC"/>
    <s v="NC"/>
    <s v="NC"/>
    <d v="2018-06-07T00:00:00"/>
    <d v="2018-03-21T00:00:00"/>
    <n v="0"/>
    <n v="0"/>
    <s v="NC"/>
    <s v="NC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d v="2018-05-01T00:00:00"/>
    <s v="NC"/>
    <s v="NON"/>
    <s v="OUI"/>
    <s v="IV"/>
    <s v="OUI"/>
  </r>
  <r>
    <n v="105"/>
    <x v="3"/>
    <s v="201806"/>
    <s v="Juin"/>
    <n v="2018"/>
    <s v="Martin"/>
    <s v="evelyne"/>
    <n v="61"/>
    <s v="Femme"/>
    <d v="1956-10-17T00:00:00"/>
    <d v="2018-05-28T00:00:00"/>
    <d v="2018-06-19T00:00:00"/>
    <n v="22"/>
    <s v="Onco"/>
    <s v="Digestif"/>
    <s v="pancreas"/>
    <n v="171"/>
    <x v="7"/>
    <n v="57"/>
    <n v="58"/>
    <n v="19"/>
    <s v="renseigné"/>
    <s v="entre 18,5 et 25"/>
    <n v="3"/>
    <s v="entre 1 et 5"/>
    <n v="1"/>
    <n v="-9"/>
    <n v="14"/>
    <s v="perte"/>
    <s v="gain"/>
    <n v="-2"/>
    <x v="7"/>
    <s v="renseigné"/>
    <s v="renseigné"/>
    <s v="renseigné"/>
    <n v="30"/>
    <s v="2_DM"/>
    <s v="NC"/>
    <n v="14"/>
    <s v="OUI"/>
    <n v="1.1200000000000001"/>
    <s v="NC"/>
    <s v="NC"/>
    <n v="1"/>
    <n v="0"/>
    <s v="m6"/>
    <s v="OUI"/>
    <s v="OUI"/>
    <s v="DME44.1"/>
    <s v="NC"/>
    <s v="NON"/>
    <s v="NON"/>
    <s v="OUI"/>
    <s v="OUI"/>
    <s v="NON"/>
    <s v="Parenteral"/>
    <s v="N7"/>
    <s v="NC"/>
    <s v="NON"/>
    <s v="OUI"/>
    <s v="OUI"/>
    <s v="OUI"/>
    <s v="OUI"/>
    <s v="NC"/>
    <s v="NC"/>
    <s v="on"/>
    <d v="2018-04-01T00:00:00"/>
    <s v="NC"/>
    <s v="NON"/>
    <s v="OUI"/>
    <s v="IV"/>
    <s v="OUI"/>
  </r>
  <r>
    <n v="153"/>
    <x v="3"/>
    <s v="201806"/>
    <s v="Juin"/>
    <n v="2018"/>
    <s v="Massardo"/>
    <s v="suzanne"/>
    <n v="77"/>
    <s v="Femme"/>
    <d v="1940-11-01T00:00:00"/>
    <d v="2018-06-04T00:00:00"/>
    <d v="2018-06-13T00:00:00"/>
    <n v="9"/>
    <s v="Onco"/>
    <s v="ORL"/>
    <s v="ORL"/>
    <n v="166"/>
    <x v="27"/>
    <n v="57"/>
    <s v="NC"/>
    <n v="21"/>
    <s v="renseigné"/>
    <s v="entre 18,5 et 25"/>
    <n v="1"/>
    <s v="entre 1 et 5"/>
    <s v="NC"/>
    <n v="-4"/>
    <n v="7"/>
    <s v="NC"/>
    <s v="gain"/>
    <s v="NC"/>
    <x v="3"/>
    <s v="non renseigné"/>
    <s v="renseigné"/>
    <s v="non renseigné"/>
    <s v="NC"/>
    <s v="2_DM"/>
    <s v="NC"/>
    <s v="NC"/>
    <n v="0.83"/>
    <n v="0.56999999999999995"/>
    <s v="NC"/>
    <d v="2018-05-23T00:00:00"/>
    <n v="0"/>
    <n v="2"/>
    <s v="NC"/>
    <s v="OUI"/>
    <s v="NON"/>
    <s v="NC"/>
    <s v="NON"/>
    <s v="NON"/>
    <s v="NON"/>
    <s v="NC"/>
    <s v="OUI"/>
    <s v="OUI"/>
    <s v="enterale"/>
    <s v="GPE"/>
    <s v="NC"/>
    <s v="NC"/>
    <s v="NC"/>
    <s v="NC"/>
    <s v="NC"/>
    <s v="NC"/>
    <s v="OUI"/>
    <s v="NC"/>
    <s v="NC"/>
    <s v="NC"/>
    <s v="NC"/>
    <s v="NON"/>
    <s v="OUI"/>
    <s v="IV"/>
    <s v="NON"/>
  </r>
  <r>
    <n v="52"/>
    <x v="2"/>
    <s v="201612"/>
    <s v="Décembre"/>
    <n v="2016"/>
    <s v="Medjadji"/>
    <s v="Mohamed"/>
    <n v="73"/>
    <s v="Homme"/>
    <d v="1943-01-13T00:00:00"/>
    <d v="2016-11-29T00:00:00"/>
    <d v="2016-12-07T00:00:00"/>
    <n v="8"/>
    <s v="Onco"/>
    <s v="Digestif"/>
    <s v="colon"/>
    <n v="170"/>
    <x v="15"/>
    <n v="54"/>
    <s v="NC"/>
    <n v="19"/>
    <s v="renseigné"/>
    <s v="entre 18,5 et 25"/>
    <n v="1"/>
    <s v="entre 1 et 5"/>
    <s v="NC"/>
    <n v="0"/>
    <n v="0"/>
    <s v="NC"/>
    <s v="perte"/>
    <s v="NC"/>
    <x v="3"/>
    <s v="non renseigné"/>
    <s v="renseigné"/>
    <s v="non renseigné"/>
    <s v="NC"/>
    <s v="2_DM"/>
    <s v="NC"/>
    <n v="80"/>
    <n v="0"/>
    <n v="0"/>
    <d v="2017-05-17T00:00:00"/>
    <d v="2015-02-16T00:00:00"/>
    <n v="0"/>
    <n v="0"/>
    <s v="NC"/>
    <s v="NC"/>
    <s v="NC"/>
    <s v="NC"/>
    <s v="OUI"/>
    <s v="OUI"/>
    <s v="NON"/>
    <s v="NC"/>
    <s v="OUI"/>
    <s v="NON"/>
    <s v="enterale"/>
    <s v="GPE"/>
    <s v="NC"/>
    <s v="NC"/>
    <s v="NC"/>
    <s v="NC"/>
    <s v="NC"/>
    <s v="NC"/>
    <s v="NON"/>
    <s v="NC"/>
    <s v="NC"/>
    <d v="2016-04-01T00:00:00"/>
    <n v="0"/>
    <s v="SP"/>
    <s v="SP"/>
    <s v="SP"/>
    <s v="NON"/>
  </r>
  <r>
    <n v="136"/>
    <x v="0"/>
    <s v="201712"/>
    <s v="Décembre"/>
    <n v="2017"/>
    <s v="Merazga"/>
    <s v="aicha"/>
    <n v="68"/>
    <s v="Femme"/>
    <d v="1948-12-10T00:00:00"/>
    <d v="2017-11-27T00:00:00"/>
    <d v="2017-12-13T00:00:00"/>
    <n v="16"/>
    <s v="Onco"/>
    <s v="Gynécologique"/>
    <s v="ovaire"/>
    <n v="164"/>
    <x v="20"/>
    <n v="65"/>
    <s v="NC"/>
    <n v="24"/>
    <s v="renseigné"/>
    <s v="entre 18,5 et 25"/>
    <n v="1"/>
    <s v="entre 1 et 5"/>
    <s v="NC"/>
    <n v="-9"/>
    <n v="12"/>
    <s v="NC"/>
    <s v="gain"/>
    <s v="NC"/>
    <x v="3"/>
    <s v="non renseigné"/>
    <s v="renseigné"/>
    <s v="renseigné"/>
    <n v="31"/>
    <s v="1_OK"/>
    <s v="NC"/>
    <s v="NC"/>
    <s v="NC"/>
    <s v="NC"/>
    <d v="2017-12-13T00:00:00"/>
    <d v="2018-10-25T00:00:00"/>
    <n v="0"/>
    <n v="0"/>
    <s v="NC"/>
    <s v="NON"/>
    <s v="NC"/>
    <s v="NC"/>
    <s v="OUI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OUI"/>
    <s v="IV"/>
    <s v="NON"/>
  </r>
  <r>
    <n v="137"/>
    <x v="0"/>
    <s v="201712"/>
    <s v="Décembre"/>
    <n v="2017"/>
    <s v="Mercuri"/>
    <s v="andrée"/>
    <n v="70"/>
    <s v="Femme"/>
    <d v="1947-03-03T00:00:00"/>
    <d v="2017-11-03T00:00:00"/>
    <d v="2017-12-04T00:00:00"/>
    <n v="31"/>
    <s v="Hemato"/>
    <s v=""/>
    <s v="lymphome"/>
    <n v="165"/>
    <x v="40"/>
    <n v="80"/>
    <s v="NC"/>
    <n v="29"/>
    <s v="renseigné"/>
    <s v="entre 25 et 30"/>
    <n v="1"/>
    <s v="entre 1 et 5"/>
    <s v="NC"/>
    <n v="0"/>
    <n v="0"/>
    <s v="NC"/>
    <s v="perte"/>
    <s v="NC"/>
    <x v="3"/>
    <s v="non renseigné"/>
    <s v="renseigné"/>
    <s v="renseigné"/>
    <n v="28"/>
    <s v="3_DS"/>
    <s v="NC"/>
    <n v="119"/>
    <s v="NC"/>
    <s v="NC"/>
    <d v="2018-04-24T00:00:00"/>
    <d v="2018-04-14T00:00:00"/>
    <n v="0"/>
    <n v="0"/>
    <s v="m1"/>
    <s v="NC"/>
    <s v="NC"/>
    <s v="NC"/>
    <s v="OUI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</r>
  <r>
    <n v="106"/>
    <x v="3"/>
    <s v="201806"/>
    <s v="Juin"/>
    <n v="2018"/>
    <s v="Mersch "/>
    <s v="Jeanne"/>
    <n v="77"/>
    <s v="Femme"/>
    <d v="1940-12-01T00:00:00"/>
    <d v="2018-05-18T00:00:00"/>
    <d v="2018-06-11T00:00:00"/>
    <n v="24"/>
    <s v="Hemato"/>
    <s v=""/>
    <s v="lymphome"/>
    <n v="165"/>
    <x v="3"/>
    <n v="72"/>
    <n v="68"/>
    <n v="26"/>
    <s v="renseigné"/>
    <s v="entre 25 et 30"/>
    <n v="3"/>
    <s v="entre 1 et 5"/>
    <n v="-4"/>
    <s v="NC"/>
    <s v="NC"/>
    <s v="gain"/>
    <s v="NC"/>
    <n v="6"/>
    <x v="17"/>
    <s v="renseigné"/>
    <s v="non renseigné"/>
    <s v="renseigné"/>
    <n v="27"/>
    <s v="3_DS"/>
    <s v="NC"/>
    <n v="29"/>
    <s v="NC"/>
    <s v="NC"/>
    <d v="2018-07-06T00:00:00"/>
    <d v="2018-06-28T00:00:00"/>
    <n v="1"/>
    <n v="0"/>
    <s v="NC"/>
    <s v="NON"/>
    <s v="NC"/>
    <s v="NON"/>
    <s v="OUI"/>
    <s v="OUI"/>
    <s v="OUI"/>
    <s v="OUI"/>
    <s v="NON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07"/>
    <x v="3"/>
    <s v="201806"/>
    <s v="Juin"/>
    <n v="2018"/>
    <s v="montigny"/>
    <s v="frederic"/>
    <n v="55"/>
    <s v="Homme"/>
    <d v="1962-10-19T00:00:00"/>
    <d v="2018-06-03T00:00:00"/>
    <d v="2018-06-06T00:00:00"/>
    <n v="3"/>
    <s v="Hemato"/>
    <s v=""/>
    <s v="thrombocytemie essentielle"/>
    <n v="184"/>
    <x v="3"/>
    <n v="79"/>
    <s v="NC"/>
    <n v="23"/>
    <s v="renseigné"/>
    <s v="entre 18,5 et 25"/>
    <n v="1"/>
    <s v="entre 1 et 5"/>
    <s v="NC"/>
    <s v="NC"/>
    <s v="NC"/>
    <s v="NC"/>
    <s v="NC"/>
    <s v="NC"/>
    <x v="3"/>
    <s v="non renseigné"/>
    <s v="non renseigné"/>
    <s v="non renseigné"/>
    <s v="NC"/>
    <s v="4_NSP"/>
    <s v="NC"/>
    <s v="NC"/>
    <s v="NC"/>
    <s v="NC"/>
    <d v="2018-07-0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16"/>
    <x v="1"/>
    <s v="201706"/>
    <s v="Juin"/>
    <n v="2017"/>
    <s v="Morel"/>
    <s v="Serge"/>
    <n v="73"/>
    <s v="Homme"/>
    <d v="1943-01-19T00:00:00"/>
    <d v="2017-05-21T00:00:00"/>
    <d v="2017-06-09T00:00:00"/>
    <n v="19"/>
    <s v="Hemato"/>
    <s v=""/>
    <s v="LAM"/>
    <s v="NC"/>
    <x v="3"/>
    <n v="60"/>
    <n v="60"/>
    <s v="NC"/>
    <s v="renseigné"/>
    <s v="supérieur à 30"/>
    <n v="2"/>
    <s v="entre 1 et 5"/>
    <n v="0"/>
    <s v="NC"/>
    <s v="NC"/>
    <s v="perte"/>
    <s v="NC"/>
    <n v="0"/>
    <x v="8"/>
    <s v="renseigné"/>
    <s v="non renseigné"/>
    <s v="renseigné"/>
    <n v="25"/>
    <s v="3_DS"/>
    <s v="NC"/>
    <n v="0"/>
    <n v="0"/>
    <n v="0"/>
    <d v="2017-08-18T00:00:00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C"/>
    <s v="NC"/>
    <s v="NC"/>
    <s v="NC"/>
    <s v="NC"/>
    <s v="SP"/>
    <s v="SP"/>
    <s v="SP"/>
    <s v="NON"/>
  </r>
  <r>
    <n v="67"/>
    <x v="2"/>
    <s v="201612"/>
    <s v="Décembre"/>
    <n v="2016"/>
    <s v="Nadjarian"/>
    <s v="Raphael"/>
    <n v="49"/>
    <s v="Homme"/>
    <d v="1967-03-20T00:00:00"/>
    <d v="2016-12-06T00:00:00"/>
    <d v="2016-12-08T00:00:00"/>
    <n v="2"/>
    <s v="Hemato"/>
    <s v=""/>
    <s v="LMC"/>
    <s v="NC"/>
    <x v="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s v="NON"/>
    <n v="0"/>
    <d v="2018-05-14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OUI"/>
    <s v="NON"/>
    <s v="PO"/>
    <s v="NON"/>
  </r>
  <r>
    <n v="72"/>
    <x v="2"/>
    <s v="201612"/>
    <s v="Décembre"/>
    <n v="2016"/>
    <s v="Naitza"/>
    <s v="Sauveur"/>
    <n v="77"/>
    <s v="Homme"/>
    <d v="1939-03-05T00:00:00"/>
    <d v="2016-12-08T00:00:00"/>
    <d v="2016-12-20T00:00:00"/>
    <n v="12"/>
    <s v="Hemato"/>
    <s v=""/>
    <s v="LAM"/>
    <n v="165"/>
    <x v="33"/>
    <n v="64"/>
    <n v="62"/>
    <n v="24"/>
    <s v="renseigné"/>
    <s v="entre 18,5 et 25"/>
    <n v="3"/>
    <s v="entre 1 et 5"/>
    <n v="-2"/>
    <n v="2"/>
    <n v="-3"/>
    <s v="gain"/>
    <s v="perte"/>
    <n v="3"/>
    <x v="0"/>
    <s v="renseigné"/>
    <s v="renseigné"/>
    <s v="non renseigné"/>
    <s v="NC"/>
    <s v="4_NSP"/>
    <s v="NC"/>
    <n v="0"/>
    <n v="0"/>
    <n v="0"/>
    <d v="2017-03-07T00:00:00"/>
    <d v="2017-03-06T00:00:00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11-01T00:00:00"/>
    <n v="0"/>
    <s v="NON"/>
    <s v="OUI"/>
    <s v="IV"/>
    <s v="NON"/>
  </r>
  <r>
    <n v="115"/>
    <x v="3"/>
    <s v="201806"/>
    <s v="Juin"/>
    <n v="2018"/>
    <s v="Nardi"/>
    <s v="Daniel"/>
    <n v="71"/>
    <s v="Homme"/>
    <d v="1946-11-03T00:00:00"/>
    <d v="2018-06-06T00:00:00"/>
    <d v="2018-06-15T00:00:00"/>
    <n v="9"/>
    <s v="Hemato"/>
    <s v=""/>
    <s v="lymphome"/>
    <n v="175"/>
    <x v="24"/>
    <n v="84"/>
    <n v="85"/>
    <n v="27"/>
    <s v="non renseigné"/>
    <s v="NC"/>
    <n v="2"/>
    <s v="entre 1 et 5"/>
    <n v="1"/>
    <n v="-2"/>
    <n v="2"/>
    <s v="perte"/>
    <s v="gain"/>
    <n v="-1"/>
    <x v="6"/>
    <s v="renseigné"/>
    <s v="renseigné"/>
    <s v="renseigné"/>
    <n v="32"/>
    <s v="2_DM"/>
    <s v="NC"/>
    <n v="14"/>
    <n v="1.06"/>
    <n v="0.8"/>
    <d v="2018-07-11T00:00:00"/>
    <s v="NC"/>
    <n v="0"/>
    <n v="0"/>
    <s v="NC"/>
    <s v="OUI"/>
    <s v="NON"/>
    <s v="NC"/>
    <s v="OUI"/>
    <s v="OUI"/>
    <s v="NON"/>
    <s v="NC"/>
    <s v="NON"/>
    <s v="NON"/>
    <s v="SNA"/>
    <s v="NC"/>
    <s v="NC"/>
    <s v="NC"/>
    <s v="NC"/>
    <s v="NC"/>
    <s v="NC"/>
    <s v="NC"/>
    <s v="OUI"/>
    <s v="NC"/>
    <s v="NC"/>
    <d v="2017-12-01T00:00:00"/>
    <s v="NC"/>
    <s v="NON"/>
    <s v="OUI"/>
    <s v="IV"/>
    <s v="NON"/>
  </r>
  <r>
    <n v="108"/>
    <x v="3"/>
    <s v="201806"/>
    <s v="Juin"/>
    <n v="2018"/>
    <s v="Paciny"/>
    <s v="Antoine"/>
    <n v="68"/>
    <s v="Homme"/>
    <d v="1949-08-10T00:00:00"/>
    <d v="2018-05-30T00:00:00"/>
    <d v="2018-06-13T00:00:00"/>
    <n v="14"/>
    <s v="Hemato"/>
    <s v=""/>
    <s v="lymphome"/>
    <n v="170"/>
    <x v="18"/>
    <n v="59"/>
    <s v="NC"/>
    <n v="20"/>
    <s v="renseigné"/>
    <s v="entre 18,5 et 25"/>
    <n v="1"/>
    <s v="entre 1 et 5"/>
    <s v="NC"/>
    <n v="-9"/>
    <n v="13"/>
    <s v="NC"/>
    <s v="gain"/>
    <s v="NC"/>
    <x v="3"/>
    <s v="non renseigné"/>
    <s v="renseigné"/>
    <s v="renseigné"/>
    <n v="34"/>
    <s v="2_DM"/>
    <s v="NC"/>
    <n v="30"/>
    <n v="0.86"/>
    <n v="0.77"/>
    <d v="2018-08-17T00:00:00"/>
    <s v="NC"/>
    <n v="0"/>
    <n v="2"/>
    <s v="m6"/>
    <s v="OUI"/>
    <s v="NON"/>
    <s v="NON"/>
    <s v="OUI"/>
    <s v="OUI"/>
    <s v="NON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OUI"/>
    <s v="NON"/>
    <s v="PO"/>
    <s v="NON"/>
  </r>
  <r>
    <n v="109"/>
    <x v="3"/>
    <s v="201806"/>
    <s v="Juin"/>
    <n v="2018"/>
    <s v="Paris"/>
    <s v="andrÃ©"/>
    <n v="72"/>
    <s v="Homme"/>
    <d v="1946-01-22T00:00:00"/>
    <d v="2018-05-20T00:00:00"/>
    <d v="2018-06-07T00:00:00"/>
    <n v="18"/>
    <s v="Onco"/>
    <s v="TNE"/>
    <s v="TNE"/>
    <n v="166"/>
    <x v="41"/>
    <n v="78"/>
    <n v="79"/>
    <n v="28"/>
    <s v="renseigné"/>
    <s v="entre 25 et 30"/>
    <n v="6"/>
    <s v="entre 5 et 10"/>
    <n v="1"/>
    <n v="-15"/>
    <n v="16"/>
    <s v="perte"/>
    <s v="gain"/>
    <n v="-1"/>
    <x v="6"/>
    <s v="renseigné"/>
    <s v="renseigné"/>
    <s v="renseigné"/>
    <n v="17"/>
    <s v="3_DS"/>
    <s v="NC"/>
    <n v="131"/>
    <s v="OUI"/>
    <n v="1.01"/>
    <d v="2018-05-28T00:00:00"/>
    <d v="2018-04-28T00:00:00"/>
    <n v="1"/>
    <n v="2"/>
    <s v="m6"/>
    <s v="OUI"/>
    <s v="OUI"/>
    <s v="NC"/>
    <s v="OUI"/>
    <s v="OUI"/>
    <s v="OUI"/>
    <s v="NC"/>
    <s v="OUI"/>
    <s v="OUI"/>
    <s v="enterale"/>
    <s v="sng"/>
    <s v="NC"/>
    <s v="OUI"/>
    <s v="OUI"/>
    <s v="OUI"/>
    <s v="OUI"/>
    <s v="OUI"/>
    <s v="OUI"/>
    <s v="NC"/>
    <s v="NC"/>
    <d v="2018-03-01T00:00:00"/>
    <s v="NC"/>
    <s v="NON"/>
    <s v="OUI"/>
    <s v="IV"/>
    <s v="NON"/>
  </r>
  <r>
    <n v="26"/>
    <x v="1"/>
    <s v="201706"/>
    <s v="Juin"/>
    <n v="2017"/>
    <s v="Peffredo 0617"/>
    <s v="Eric"/>
    <n v="58"/>
    <s v="Homme"/>
    <d v="1957-06-14T00:00:00"/>
    <d v="2017-06-02T00:00:00"/>
    <d v="2017-06-08T00:00:00"/>
    <n v="6"/>
    <s v="Onco"/>
    <s v="Digestif"/>
    <s v="cholangiocarcinome"/>
    <n v="173"/>
    <x v="2"/>
    <n v="68"/>
    <n v="70"/>
    <n v="23"/>
    <s v="renseigné"/>
    <s v="entre 18,5 et 25"/>
    <n v="2"/>
    <s v="entre 1 et 5"/>
    <n v="2"/>
    <n v="-7"/>
    <n v="9"/>
    <s v="perte"/>
    <s v="gain"/>
    <n v="-3"/>
    <x v="5"/>
    <s v="renseigné"/>
    <s v="renseigné"/>
    <s v="renseigné"/>
    <n v="25"/>
    <s v="2_DM"/>
    <s v="NC"/>
    <n v="0"/>
    <n v="0"/>
    <n v="0"/>
    <d v="2017-12-05T00:00:00"/>
    <d v="2017-11-15T00:00:00"/>
    <n v="0"/>
    <n v="0"/>
    <s v="NC"/>
    <s v="NC"/>
    <s v="NC"/>
    <s v="NC"/>
    <s v="OUI"/>
    <s v="NON"/>
    <s v="NC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138"/>
    <x v="0"/>
    <s v="201712"/>
    <s v="Décembre"/>
    <n v="2017"/>
    <s v="Peffredo1217"/>
    <s v="eric"/>
    <n v="60"/>
    <s v="Homme"/>
    <d v="1957-06-14T00:00:00"/>
    <d v="2017-11-16T00:00:00"/>
    <d v="2017-12-05T00:00:00"/>
    <n v="19"/>
    <s v="Onco"/>
    <s v="Digestif"/>
    <s v="cholangiocarcinome"/>
    <n v="173"/>
    <x v="2"/>
    <n v="70"/>
    <s v="NC"/>
    <n v="23"/>
    <s v="renseigné"/>
    <s v="entre 18,5 et 25"/>
    <n v="1"/>
    <s v="entre 1 et 5"/>
    <s v="NC"/>
    <n v="-5"/>
    <n v="7"/>
    <s v="NC"/>
    <s v="gain"/>
    <s v="NC"/>
    <x v="3"/>
    <s v="non renseigné"/>
    <s v="renseigné"/>
    <s v="renseigné"/>
    <n v="20"/>
    <s v="3_DS"/>
    <s v="NC"/>
    <s v="NC"/>
    <s v="NC"/>
    <s v="NC"/>
    <d v="2018-12-05T00:00:00"/>
    <s v="NC"/>
    <n v="0"/>
    <n v="0"/>
    <s v="m7"/>
    <s v="NC"/>
    <s v="NC"/>
    <s v="DSE43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30"/>
    <x v="1"/>
    <s v="201706"/>
    <s v="Juin"/>
    <n v="2017"/>
    <s v="Pelazza"/>
    <s v="Claude"/>
    <n v="81"/>
    <s v="Femme"/>
    <d v="1934-07-18T00:00:00"/>
    <d v="2017-06-07T00:00:00"/>
    <d v="2017-06-14T00:00:00"/>
    <n v="7"/>
    <s v="Onco"/>
    <s v="Gynécologique"/>
    <s v="sein"/>
    <n v="165"/>
    <x v="4"/>
    <n v="58"/>
    <n v="56"/>
    <n v="21"/>
    <s v="renseigné"/>
    <s v="entre 18,5 et 25"/>
    <n v="2"/>
    <s v="entre 1 et 5"/>
    <n v="-2"/>
    <n v="3"/>
    <n v="-5"/>
    <s v="gain"/>
    <s v="perte"/>
    <n v="3"/>
    <x v="0"/>
    <s v="renseigné"/>
    <s v="renseigné"/>
    <s v="non renseigné"/>
    <s v="NC"/>
    <s v="4_NSP"/>
    <s v="NC"/>
    <n v="0"/>
    <n v="0"/>
    <n v="0"/>
    <d v="2017-09-29T00:00:00"/>
    <d v="2017-06-29T00:00:00"/>
    <n v="0"/>
    <n v="0"/>
    <s v="NC"/>
    <s v="NC"/>
    <s v="NC"/>
    <s v="NC"/>
    <s v="OUI"/>
    <s v="OUI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OUI"/>
  </r>
  <r>
    <n v="53"/>
    <x v="2"/>
    <s v="201612"/>
    <s v="Décembre"/>
    <n v="2016"/>
    <s v="Pelicot"/>
    <s v="Philippe"/>
    <n v="58"/>
    <s v="Homme"/>
    <d v="1958-05-15T00:00:00"/>
    <d v="2016-11-30T00:00:00"/>
    <d v="2016-12-05T00:00:00"/>
    <n v="5"/>
    <s v="Onco"/>
    <s v="Digestif"/>
    <s v="pancreas"/>
    <n v="178"/>
    <x v="24"/>
    <n v="76"/>
    <n v="75"/>
    <n v="24"/>
    <s v="renseigné"/>
    <s v="entre 18,5 et 25"/>
    <n v="2"/>
    <s v="entre 1 et 5"/>
    <n v="-1"/>
    <n v="-10"/>
    <n v="12"/>
    <s v="gain"/>
    <s v="gain"/>
    <n v="1"/>
    <x v="20"/>
    <s v="renseigné"/>
    <s v="renseigné"/>
    <s v="renseigné"/>
    <n v="33"/>
    <s v="2_DM"/>
    <s v="NC"/>
    <n v="0"/>
    <n v="0"/>
    <n v="0"/>
    <d v="2018-09-11T00:00:00"/>
    <s v="NC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d v="2016-06-01T00:00:00"/>
    <n v="0"/>
    <s v="NON"/>
    <s v="OUI"/>
    <s v="IV"/>
    <s v="NON"/>
  </r>
  <r>
    <n v="56"/>
    <x v="2"/>
    <s v="201612"/>
    <s v="Décembre"/>
    <n v="2016"/>
    <s v="Peyraud"/>
    <s v="Marie catherine"/>
    <n v="71"/>
    <s v="Femme"/>
    <d v="1945-06-18T00:00:00"/>
    <d v="2016-11-28T00:00:00"/>
    <d v="2016-12-11T00:00:00"/>
    <n v="13"/>
    <s v="Hemato"/>
    <s v=""/>
    <s v="myelome"/>
    <s v="NC"/>
    <x v="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6-12-11T00:00:00"/>
    <d v="2016-12-01T00:00:00"/>
    <n v="0"/>
    <n v="0"/>
    <s v="m6"/>
    <s v="NC"/>
    <s v="NC"/>
    <s v="NC"/>
    <s v="OUI"/>
    <s v="NON"/>
    <s v="NON"/>
    <s v="NC"/>
    <s v="NC"/>
    <s v="NON"/>
    <s v="Parenteral"/>
    <s v="N7"/>
    <s v="NC"/>
    <s v="NON"/>
    <s v="NON"/>
    <s v="NON"/>
    <s v="NON"/>
    <s v="NON"/>
    <s v="NC"/>
    <s v="NC"/>
    <s v="NC"/>
    <d v="2016-06-01T00:00:00"/>
    <n v="0"/>
    <s v="NON"/>
    <s v="OUI"/>
    <s v="IV"/>
    <s v="NON"/>
  </r>
  <r>
    <n v="148"/>
    <x v="0"/>
    <s v="201712"/>
    <s v="Décembre"/>
    <n v="2017"/>
    <s v="Pierne"/>
    <s v="jean louis"/>
    <n v="52"/>
    <s v="Homme"/>
    <d v="1965-10-28T00:00:00"/>
    <d v="2017-12-07T00:00:00"/>
    <d v="2017-12-11T00:00:00"/>
    <n v="4"/>
    <s v="Hemato"/>
    <s v=""/>
    <s v="SMD"/>
    <n v="172"/>
    <x v="40"/>
    <n v="80"/>
    <s v="NC"/>
    <n v="27"/>
    <s v="non renseigné"/>
    <s v="NC"/>
    <n v="1"/>
    <s v="entre 1 et 5"/>
    <s v="NC"/>
    <n v="0"/>
    <n v="0"/>
    <s v="NC"/>
    <s v="perte"/>
    <s v="NC"/>
    <x v="3"/>
    <s v="non renseigné"/>
    <s v="renseigné"/>
    <s v="renseigné"/>
    <n v="43"/>
    <s v="1_OK"/>
    <s v="NC"/>
    <s v="NC"/>
    <s v="NC"/>
    <s v="NC"/>
    <s v="NC"/>
    <d v="2018-08-08T00:00:00"/>
    <n v="0"/>
    <n v="0"/>
    <s v="NC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NON"/>
  </r>
  <r>
    <n v="17"/>
    <x v="1"/>
    <s v="201706"/>
    <s v="Juin"/>
    <n v="2017"/>
    <s v="Pimont"/>
    <s v="Maryvonne"/>
    <n v="65"/>
    <s v="Femme"/>
    <d v="1951-04-03T00:00:00"/>
    <d v="2017-06-01T00:00:00"/>
    <d v="2017-06-07T00:00:00"/>
    <n v="6"/>
    <s v="Onco"/>
    <s v="Indéterminé"/>
    <s v="indeterminé"/>
    <n v="160"/>
    <x v="3"/>
    <n v="39"/>
    <s v="NC"/>
    <n v="15"/>
    <s v="renseigné"/>
    <s v="&lt;18,5"/>
    <n v="1"/>
    <s v="entre 1 et 5"/>
    <s v="NC"/>
    <s v="NC"/>
    <s v="NC"/>
    <s v="NC"/>
    <s v="NC"/>
    <s v="NC"/>
    <x v="3"/>
    <s v="non renseigné"/>
    <s v="non renseigné"/>
    <s v="non renseigné"/>
    <s v="NC"/>
    <s v="3_DS"/>
    <s v="NC"/>
    <n v="0"/>
    <n v="0"/>
    <n v="0"/>
    <d v="2017-06-12T00:00:00"/>
    <s v="NC"/>
    <n v="0"/>
    <n v="0"/>
    <s v="NC"/>
    <s v="NC"/>
    <s v="NC"/>
    <s v="NC"/>
    <s v="OUI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DEC"/>
    <s v="DEC"/>
    <s v="DEC"/>
    <s v="NON"/>
  </r>
  <r>
    <n v="75"/>
    <x v="2"/>
    <s v="201612"/>
    <s v="Décembre"/>
    <n v="2016"/>
    <s v="Pittia"/>
    <s v="Huguette"/>
    <n v="83"/>
    <s v="Femme"/>
    <d v="1933-08-10T00:00:00"/>
    <d v="2016-12-09T00:00:00"/>
    <d v="2016-12-23T00:00:00"/>
    <n v="14"/>
    <s v="Onco"/>
    <s v="Gynécologique"/>
    <s v="sein"/>
    <s v="NC"/>
    <x v="3"/>
    <n v="53"/>
    <n v="50"/>
    <s v="NC"/>
    <s v="renseigné"/>
    <s v="supérieur à 30"/>
    <n v="2"/>
    <s v="entre 1 et 5"/>
    <n v="-3"/>
    <s v="NC"/>
    <s v="NC"/>
    <s v="gain"/>
    <s v="NC"/>
    <n v="6"/>
    <x v="17"/>
    <s v="renseigné"/>
    <s v="non renseigné"/>
    <s v="renseigné"/>
    <n v="23"/>
    <s v="3_DS"/>
    <s v="NC"/>
    <n v="65"/>
    <n v="0"/>
    <n v="0"/>
    <d v="2017-01-28T00:00:00"/>
    <d v="2017-01-23T00:00:00"/>
    <n v="2"/>
    <n v="0"/>
    <s v="NC"/>
    <s v="NC"/>
    <s v="NC"/>
    <s v="DSE43"/>
    <s v="OUI"/>
    <s v="NON"/>
    <s v="OUI"/>
    <s v="NC"/>
    <s v="NC"/>
    <s v="NON"/>
    <s v="SNA"/>
    <s v="NC"/>
    <s v="NC"/>
    <s v="NC"/>
    <s v="NC"/>
    <s v="NC"/>
    <s v="NC"/>
    <s v="NC"/>
    <s v="OUI"/>
    <s v="NC"/>
    <s v="NC"/>
    <s v="NC"/>
    <n v="0"/>
    <s v="NON"/>
    <s v="NON"/>
    <s v="IV"/>
    <s v="OUI"/>
  </r>
  <r>
    <n v="110"/>
    <x v="3"/>
    <s v="201806"/>
    <s v="Juin"/>
    <n v="2018"/>
    <s v="Poucalow"/>
    <s v="Jean claude"/>
    <n v="66"/>
    <s v="Homme"/>
    <d v="1952-02-27T00:00:00"/>
    <d v="2018-05-31T00:00:00"/>
    <d v="2018-06-22T00:00:00"/>
    <n v="22"/>
    <s v="Onco"/>
    <s v="Cutané"/>
    <s v="melanome"/>
    <n v="175"/>
    <x v="42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renseigné"/>
    <n v="33"/>
    <s v="4_NSP"/>
    <s v="NC"/>
    <n v="0"/>
    <s v="NC"/>
    <s v="NC"/>
    <d v="2018-07-27T00:00:00"/>
    <s v="NC"/>
    <n v="0"/>
    <n v="0"/>
    <s v="NC"/>
    <s v="NON"/>
    <s v="NC"/>
    <s v="NC"/>
    <s v="OUI"/>
    <s v="OUI"/>
    <s v="NON"/>
    <s v="NC"/>
    <s v="NON"/>
    <s v="NON"/>
    <s v="SNA"/>
    <s v="NC"/>
    <s v="NC"/>
    <s v="NC"/>
    <s v="NC"/>
    <s v="NC"/>
    <s v="NC"/>
    <s v="NC"/>
    <s v="NON"/>
    <s v="NC"/>
    <s v="NC"/>
    <s v="NC"/>
    <s v="NC"/>
    <s v="SP"/>
    <s v="SP"/>
    <s v="SP"/>
    <s v="NON"/>
  </r>
  <r>
    <n v="114"/>
    <x v="3"/>
    <s v="201806"/>
    <s v="Juin"/>
    <n v="2018"/>
    <s v="Poudevigne"/>
    <s v="Josette"/>
    <n v="81"/>
    <s v="Femme"/>
    <d v="1937-03-19T00:00:00"/>
    <d v="2018-06-05T00:00:00"/>
    <d v="2018-06-18T00:00:00"/>
    <n v="13"/>
    <s v="Onco"/>
    <s v="Digestif"/>
    <s v="colon"/>
    <n v="168"/>
    <x v="43"/>
    <n v="52"/>
    <n v="56"/>
    <n v="18"/>
    <s v="renseigné"/>
    <s v="&lt;18,5"/>
    <n v="2"/>
    <s v="entre 1 et 5"/>
    <n v="4"/>
    <n v="1"/>
    <n v="-2"/>
    <s v="perte"/>
    <s v="perte"/>
    <n v="-8"/>
    <x v="13"/>
    <s v="renseigné"/>
    <s v="renseigné"/>
    <s v="renseigné"/>
    <n v="25"/>
    <s v="3_DS"/>
    <s v="NC"/>
    <n v="152"/>
    <n v="0.67"/>
    <n v="0.77"/>
    <d v="2017-08-09T00:00:00"/>
    <d v="2017-09-14T00:00:00"/>
    <n v="1"/>
    <n v="2"/>
    <s v="NC"/>
    <s v="OUI"/>
    <s v="NC"/>
    <s v="DSE43"/>
    <s v="OUI"/>
    <s v="OUI"/>
    <s v="OUI"/>
    <s v="NC"/>
    <s v="NON"/>
    <s v="OUI"/>
    <s v="SNA"/>
    <s v="NC"/>
    <s v="NC"/>
    <s v="NC"/>
    <s v="NC"/>
    <s v="NC"/>
    <s v="NC"/>
    <s v="NC"/>
    <s v="NON"/>
    <s v="NC"/>
    <s v="NC"/>
    <d v="2017-12-01T00:00:00"/>
    <s v="NC"/>
    <s v="SP"/>
    <s v="SP"/>
    <s v="SP"/>
    <s v="NON"/>
  </r>
  <r>
    <n v="111"/>
    <x v="3"/>
    <s v="201806"/>
    <s v="Juin"/>
    <n v="2018"/>
    <s v="Prat"/>
    <s v="Philippe"/>
    <n v="64"/>
    <s v="Femme"/>
    <d v="1953-11-30T00:00:00"/>
    <d v="2018-05-24T00:00:00"/>
    <d v="2018-06-18T00:00:00"/>
    <n v="25"/>
    <s v="Onco"/>
    <s v="ORL"/>
    <s v="ORL"/>
    <n v="172"/>
    <x v="31"/>
    <n v="61"/>
    <n v="57"/>
    <n v="21"/>
    <s v="renseigné"/>
    <s v="entre 18,5 et 25"/>
    <n v="4"/>
    <s v="entre 1 et 5"/>
    <n v="-4"/>
    <n v="-11"/>
    <n v="15"/>
    <s v="gain"/>
    <s v="gain"/>
    <n v="7"/>
    <x v="18"/>
    <s v="renseigné"/>
    <s v="renseigné"/>
    <s v="renseigné"/>
    <n v="31"/>
    <s v="1_OK"/>
    <s v="NC"/>
    <n v="19"/>
    <n v="1.27"/>
    <n v="0.73"/>
    <d v="2018-07-20T00:00:00"/>
    <d v="2018-07-10T00:00:00"/>
    <n v="1"/>
    <n v="2"/>
    <s v="NC"/>
    <s v="OUI"/>
    <s v="OUI"/>
    <s v="NC"/>
    <s v="OUI"/>
    <s v="OUI"/>
    <s v="OUI"/>
    <s v="OUI"/>
    <s v="OUI"/>
    <s v="OUI"/>
    <s v="SNA"/>
    <s v="NC"/>
    <s v="NC"/>
    <s v="NC"/>
    <s v="NC"/>
    <s v="NC"/>
    <s v="NC"/>
    <s v="NC"/>
    <s v="NON"/>
    <s v="NC"/>
    <s v="NC"/>
    <d v="2018-03-01T00:00:00"/>
    <s v="NC"/>
    <s v="NON"/>
    <s v="IV"/>
    <s v="IV"/>
    <s v="NON"/>
  </r>
  <r>
    <n v="55"/>
    <x v="2"/>
    <s v="201612"/>
    <s v="Décembre"/>
    <n v="2016"/>
    <s v="Pulicani"/>
    <s v="Danielle"/>
    <n v="71"/>
    <s v="Femme"/>
    <d v="1945-02-20T00:00:00"/>
    <d v="2016-11-29T00:00:00"/>
    <d v="2016-12-09T00:00:00"/>
    <n v="10"/>
    <s v="Hemato"/>
    <s v=""/>
    <s v="myelome"/>
    <n v="172"/>
    <x v="4"/>
    <n v="50"/>
    <s v="NC"/>
    <n v="17"/>
    <s v="renseigné"/>
    <s v="&lt;18,5"/>
    <n v="3"/>
    <s v="entre 1 et 5"/>
    <s v="NC"/>
    <n v="-5"/>
    <n v="9"/>
    <s v="NC"/>
    <s v="gain"/>
    <s v="NC"/>
    <x v="3"/>
    <s v="non renseigné"/>
    <s v="renseigné"/>
    <s v="non renseigné"/>
    <s v="NC"/>
    <s v="3_DS"/>
    <s v="NC"/>
    <n v="0"/>
    <s v="NON"/>
    <n v="0"/>
    <d v="2018-07-12T00:00:00"/>
    <s v="NC"/>
    <n v="0"/>
    <n v="3"/>
    <s v="m1"/>
    <s v="NC"/>
    <s v="NC"/>
    <s v="NC"/>
    <s v="NON"/>
    <s v="OUI"/>
    <s v="NON"/>
    <s v="NC"/>
    <s v="NC"/>
    <s v="OUI"/>
    <s v="Parenteral"/>
    <s v="NC"/>
    <s v="OUI"/>
    <s v="NC"/>
    <s v="NON"/>
    <s v="NON"/>
    <s v="OUI"/>
    <s v="NON"/>
    <s v="NON"/>
    <s v="NC"/>
    <s v="NC"/>
    <d v="2016-11-01T00:00:00"/>
    <n v="0"/>
    <s v="OUI"/>
    <s v="NON"/>
    <s v="PO"/>
    <s v="NON"/>
  </r>
  <r>
    <n v="112"/>
    <x v="3"/>
    <s v="201806"/>
    <s v="Juin"/>
    <n v="2018"/>
    <s v="Quartier"/>
    <s v="Jean"/>
    <n v="68"/>
    <s v="Homme"/>
    <d v="1950-08-29T00:00:00"/>
    <d v="2018-06-04T00:00:00"/>
    <d v="2018-06-08T00:00:00"/>
    <n v="4"/>
    <s v="Hemato"/>
    <s v=""/>
    <s v="lymphome"/>
    <n v="175"/>
    <x v="2"/>
    <n v="72"/>
    <s v="NC"/>
    <n v="24"/>
    <s v="renseigné"/>
    <s v="entre 18,5 et 25"/>
    <n v="1"/>
    <s v="entre 1 et 5"/>
    <s v="NC"/>
    <n v="-3"/>
    <n v="4"/>
    <s v="NC"/>
    <s v="gain"/>
    <s v="NC"/>
    <x v="3"/>
    <s v="non renseigné"/>
    <s v="renseigné"/>
    <s v="non renseigné"/>
    <s v="NC"/>
    <s v="4_NSP"/>
    <s v="NC"/>
    <s v="NC"/>
    <s v="NON"/>
    <s v="NC"/>
    <s v="NC"/>
    <s v="NC"/>
    <n v="0"/>
    <n v="0"/>
    <s v="m6"/>
    <s v="NC"/>
    <s v="NC"/>
    <s v="NON"/>
    <s v="NC"/>
    <s v="NON"/>
    <s v="NON"/>
    <s v="NC"/>
    <s v="NON"/>
    <s v="NON"/>
    <s v="Parenteral"/>
    <s v="NC"/>
    <s v="OUI"/>
    <s v="NC"/>
    <s v="NON"/>
    <s v="NON"/>
    <s v="NON"/>
    <s v="NON"/>
    <s v="NON"/>
    <s v="NC"/>
    <s v="NC"/>
    <d v="2018-01-01T00:00:00"/>
    <s v="NC"/>
    <s v="NON"/>
    <s v="OUI"/>
    <s v="IV"/>
    <s v="OUI"/>
  </r>
  <r>
    <n v="73"/>
    <x v="2"/>
    <s v="201612"/>
    <s v="Décembre"/>
    <n v="2016"/>
    <s v="Ramorino"/>
    <s v="Jean"/>
    <n v="70"/>
    <s v="Homme"/>
    <d v="1946-11-08T00:00:00"/>
    <d v="2016-12-08T00:00:00"/>
    <d v="2016-12-15T00:00:00"/>
    <n v="7"/>
    <s v="Onco"/>
    <s v="ORL"/>
    <s v="ORL"/>
    <n v="173"/>
    <x v="18"/>
    <n v="64"/>
    <s v="NC"/>
    <n v="21"/>
    <s v="renseigné"/>
    <s v="entre 18,5 et 25"/>
    <n v="1"/>
    <s v="entre 1 et 5"/>
    <s v="NC"/>
    <n v="-4"/>
    <n v="6"/>
    <s v="NC"/>
    <s v="gain"/>
    <s v="NC"/>
    <x v="3"/>
    <s v="non renseigné"/>
    <s v="renseigné"/>
    <s v="non renseigné"/>
    <s v="NC"/>
    <s v="2_DM"/>
    <s v="NC"/>
    <n v="87"/>
    <n v="0"/>
    <n v="0"/>
    <s v="NC"/>
    <d v="2016-12-14T00:00:00"/>
    <n v="0"/>
    <n v="0"/>
    <s v="m6"/>
    <s v="NC"/>
    <s v="NC"/>
    <s v="NC"/>
    <s v="NON"/>
    <s v="NON"/>
    <s v="NON"/>
    <s v="NC"/>
    <s v="OUI"/>
    <s v="NON"/>
    <s v="Parenteral"/>
    <s v="N7"/>
    <s v="NC"/>
    <s v="NC"/>
    <s v="NC"/>
    <s v="NC"/>
    <s v="NC"/>
    <s v="NC"/>
    <s v="NON"/>
    <s v="NC"/>
    <s v="NC"/>
    <d v="2016-06-18T00:00:00"/>
    <n v="0"/>
    <s v="NON"/>
    <s v="OUI"/>
    <s v="IV"/>
    <s v="OUI"/>
  </r>
  <r>
    <n v="35"/>
    <x v="1"/>
    <s v="201706"/>
    <s v="Juin"/>
    <n v="2017"/>
    <s v="Randriaaaaaaaa"/>
    <s v="Germain"/>
    <n v="79"/>
    <s v="Homme"/>
    <d v="1937-04-10T00:00:00"/>
    <d v="2017-06-09T00:00:00"/>
    <d v="2017-06-12T00:00:00"/>
    <n v="3"/>
    <s v="Hemato"/>
    <s v=""/>
    <s v="SMD"/>
    <s v="NC"/>
    <x v="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d v="2018-06-12T00:00:00"/>
    <s v="NC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C"/>
    <s v="NC"/>
    <s v="NC"/>
    <s v="NC"/>
    <s v="NC"/>
    <s v="NON"/>
    <s v="NON"/>
    <s v="SP"/>
    <s v="NON"/>
  </r>
  <r>
    <n v="120"/>
    <x v="3"/>
    <s v="201806"/>
    <s v="Juin"/>
    <n v="2018"/>
    <s v="Renaud"/>
    <s v="Marie agnes"/>
    <n v="63"/>
    <s v="Femme"/>
    <d v="1954-08-11T00:00:00"/>
    <d v="2018-06-08T00:00:00"/>
    <d v="2018-06-14T00:00:00"/>
    <n v="6"/>
    <s v="Onco"/>
    <s v="Gynécologique"/>
    <s v="sein"/>
    <n v="159"/>
    <x v="3"/>
    <n v="54"/>
    <s v="NC"/>
    <n v="21"/>
    <s v="renseigné"/>
    <s v="entre 18,5 et 25"/>
    <n v="1"/>
    <s v="entre 1 et 5"/>
    <s v="NC"/>
    <s v="NC"/>
    <s v="NC"/>
    <s v="NC"/>
    <s v="NC"/>
    <s v="NC"/>
    <x v="3"/>
    <s v="non renseigné"/>
    <s v="non renseigné"/>
    <s v="renseigné"/>
    <n v="23"/>
    <s v="2_DM"/>
    <s v="NC"/>
    <n v="7"/>
    <s v="NC"/>
    <s v="NC"/>
    <d v="2018-09-14T00:00:00"/>
    <d v="2018-09-14T00:00:00"/>
    <n v="1"/>
    <n v="2"/>
    <s v="NC"/>
    <s v="NC"/>
    <s v="NC"/>
    <s v="DME44.1"/>
    <s v="NON"/>
    <s v="OUI"/>
    <s v="OUI"/>
    <s v="OUI"/>
    <s v="NC"/>
    <s v="OUI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57"/>
    <x v="2"/>
    <s v="201612"/>
    <s v="Décembre"/>
    <n v="2016"/>
    <s v="Reyes durand"/>
    <s v="Noemi"/>
    <n v="75"/>
    <s v="Femme"/>
    <d v="1941-04-13T00:00:00"/>
    <d v="2016-11-27T00:00:00"/>
    <d v="2016-12-31T00:00:00"/>
    <n v="34"/>
    <s v="Onco"/>
    <s v="Digestif"/>
    <s v="colon"/>
    <n v="151"/>
    <x v="14"/>
    <n v="42"/>
    <n v="44"/>
    <n v="18"/>
    <s v="renseigné"/>
    <s v="&lt;18,5"/>
    <n v="4"/>
    <s v="entre 1 et 5"/>
    <n v="2"/>
    <n v="-1"/>
    <n v="2"/>
    <s v="perte"/>
    <s v="gain"/>
    <n v="-5"/>
    <x v="1"/>
    <s v="renseigné"/>
    <s v="renseigné"/>
    <s v="non renseigné"/>
    <s v="NC"/>
    <s v="2_DM"/>
    <s v="NC"/>
    <n v="0"/>
    <s v="NON"/>
    <n v="0"/>
    <s v="NC"/>
    <d v="2016-12-17T00:00:00"/>
    <n v="0"/>
    <n v="0"/>
    <s v="m1"/>
    <s v="NC"/>
    <s v="NC"/>
    <s v="NC"/>
    <s v="OUI"/>
    <s v="NON"/>
    <s v="NON"/>
    <s v="NC"/>
    <s v="NC"/>
    <s v="NON"/>
    <s v="Parenteral"/>
    <s v="N7"/>
    <s v="OUI"/>
    <s v="NON"/>
    <s v="NON"/>
    <s v="NON"/>
    <s v="NON"/>
    <s v="NON"/>
    <s v="NON"/>
    <s v="NC"/>
    <s v="NC"/>
    <d v="2016-11-01T00:00:00"/>
    <n v="0"/>
    <s v="NON"/>
    <s v="OUI"/>
    <s v="IV"/>
    <s v="OUI"/>
  </r>
  <r>
    <n v="149"/>
    <x v="0"/>
    <s v="201712"/>
    <s v="Décembre"/>
    <n v="2017"/>
    <s v="Riviere"/>
    <s v="lucette"/>
    <n v="74"/>
    <s v="Femme"/>
    <d v="1943-01-24T00:00:00"/>
    <d v="2017-12-07T00:00:00"/>
    <d v="2017-12-09T00:00:00"/>
    <n v="2"/>
    <s v="Onco"/>
    <s v="Gynécologique"/>
    <s v="sein"/>
    <n v="160"/>
    <x v="21"/>
    <n v="76"/>
    <s v="NC"/>
    <n v="30"/>
    <s v="renseigné"/>
    <s v="supérieur à 30"/>
    <n v="1"/>
    <s v="entre 1 et 5"/>
    <s v="NC"/>
    <n v="-8"/>
    <n v="10"/>
    <s v="NC"/>
    <s v="gain"/>
    <s v="NC"/>
    <x v="3"/>
    <s v="non renseigné"/>
    <s v="renseigné"/>
    <s v="non renseigné"/>
    <s v="NC"/>
    <s v="4_NSP"/>
    <s v="NC"/>
    <s v="NC"/>
    <s v="NC"/>
    <s v="NC"/>
    <d v="2018-10-04T00:00:00"/>
    <d v="2018-10-04T00:00:00"/>
    <n v="0"/>
    <n v="0"/>
    <s v="m3"/>
    <s v="NC"/>
    <s v="NC"/>
    <s v="NC"/>
    <s v="NON"/>
    <s v="OUI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39"/>
    <x v="0"/>
    <s v="201712"/>
    <s v="Décembre"/>
    <n v="2017"/>
    <s v="Rocard"/>
    <s v="Maryse"/>
    <n v="72"/>
    <s v="Femme"/>
    <d v="1945-08-05T00:00:00"/>
    <d v="2017-11-15T00:00:00"/>
    <d v="2017-12-13T00:00:00"/>
    <n v="28"/>
    <s v="Onco"/>
    <s v="Gynécologique"/>
    <s v="sein"/>
    <n v="167"/>
    <x v="10"/>
    <n v="58"/>
    <n v="55"/>
    <n v="21"/>
    <s v="renseigné"/>
    <s v="entre 18,5 et 25"/>
    <n v="3"/>
    <s v="entre 1 et 5"/>
    <n v="-3"/>
    <n v="-5"/>
    <n v="8"/>
    <s v="gain"/>
    <s v="gain"/>
    <n v="5"/>
    <x v="9"/>
    <s v="renseigné"/>
    <s v="renseigné"/>
    <s v="renseigné"/>
    <n v="32"/>
    <s v="2_DM"/>
    <s v="NC"/>
    <n v="81"/>
    <s v="NC"/>
    <s v="NC"/>
    <d v="2018-02-19T00:00:00"/>
    <s v="NC"/>
    <n v="2"/>
    <n v="0"/>
    <s v="m3"/>
    <s v="NON"/>
    <s v="NC"/>
    <s v="DME44.1"/>
    <s v="OUI"/>
    <s v="OUI"/>
    <s v="OUI"/>
    <s v="OUI"/>
    <s v="OUI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50"/>
    <x v="2"/>
    <s v="201612"/>
    <s v="Décembre"/>
    <n v="2016"/>
    <s v="roger"/>
    <s v="andré"/>
    <n v="77"/>
    <s v="Homme"/>
    <d v="1939-03-20T00:00:00"/>
    <d v="2016-11-29T00:00:00"/>
    <d v="2016-12-12T00:00:00"/>
    <n v="13"/>
    <s v="Onco"/>
    <s v="Digestif"/>
    <s v="pancreas"/>
    <n v="157"/>
    <x v="44"/>
    <n v="49"/>
    <n v="50"/>
    <n v="20"/>
    <s v="renseigné"/>
    <s v="entre 18,5 et 25"/>
    <n v="3"/>
    <s v="entre 1 et 5"/>
    <n v="1"/>
    <n v="2"/>
    <n v="-4"/>
    <s v="perte"/>
    <s v="perte"/>
    <n v="-2"/>
    <x v="7"/>
    <s v="renseigné"/>
    <s v="renseigné"/>
    <s v="non renseigné"/>
    <s v="NC"/>
    <s v="4_NSP"/>
    <s v="NC"/>
    <s v="NC"/>
    <s v="NC"/>
    <s v="NC"/>
    <s v="NC"/>
    <s v="NC"/>
    <n v="0"/>
    <n v="0"/>
    <s v="NC"/>
    <s v="NON"/>
    <s v="NC"/>
    <s v="NC"/>
    <s v="OUI"/>
    <s v="NON"/>
    <s v="NON"/>
    <s v="NC"/>
    <s v="nsp"/>
    <s v="NON"/>
    <s v="SNA"/>
    <s v="NC"/>
    <s v="NC"/>
    <s v="NC"/>
    <s v="NC"/>
    <s v="NC"/>
    <s v="NC"/>
    <s v="NC"/>
    <s v="OUI"/>
    <s v="NC"/>
    <s v="NC"/>
    <s v="NC"/>
    <s v="NC"/>
    <s v="NON"/>
    <s v="OUI"/>
    <s v="IV"/>
    <s v="OUI"/>
  </r>
  <r>
    <n v="140"/>
    <x v="0"/>
    <s v="201712"/>
    <s v="Décembre"/>
    <n v="2017"/>
    <s v="Roman"/>
    <s v="danielle"/>
    <n v="67"/>
    <s v="Femme"/>
    <d v="1950-01-15T00:00:00"/>
    <d v="2017-11-22T00:00:00"/>
    <d v="2017-12-11T00:00:00"/>
    <n v="19"/>
    <s v="Onco"/>
    <s v="ORL"/>
    <s v="ORL"/>
    <n v="153"/>
    <x v="30"/>
    <n v="53"/>
    <n v="55"/>
    <n v="23"/>
    <s v="non renseigné"/>
    <s v="NC"/>
    <n v="2"/>
    <s v="entre 1 et 5"/>
    <n v="2"/>
    <n v="-3"/>
    <n v="5"/>
    <s v="perte"/>
    <s v="gain"/>
    <n v="-4"/>
    <x v="15"/>
    <s v="renseigné"/>
    <s v="renseigné"/>
    <s v="renseigné"/>
    <n v="24"/>
    <s v="2_DM"/>
    <s v="NC"/>
    <n v="105"/>
    <s v="NC"/>
    <s v="NC"/>
    <s v="NC"/>
    <s v="NC"/>
    <n v="3"/>
    <n v="0"/>
    <s v="m1"/>
    <s v="NON"/>
    <s v="NC"/>
    <s v="NC"/>
    <s v="NC"/>
    <s v="NON"/>
    <s v="OUI"/>
    <s v="OUI"/>
    <s v="OUI"/>
    <s v="NON"/>
    <s v="Parenteral"/>
    <s v="N7"/>
    <s v="OUI"/>
    <s v="NC"/>
    <s v="NC"/>
    <s v="NON"/>
    <s v="NON"/>
    <s v="NC"/>
    <s v="NON"/>
    <s v="NC"/>
    <s v="on"/>
    <s v="NC"/>
    <s v="NC"/>
    <s v="NON"/>
    <s v="OUI"/>
    <s v="IV"/>
    <s v="OUI"/>
  </r>
  <r>
    <n v="141"/>
    <x v="0"/>
    <s v="201712"/>
    <s v="Décembre"/>
    <n v="2017"/>
    <s v="Rouge "/>
    <s v="christiane"/>
    <n v="61"/>
    <s v="Femme"/>
    <d v="1956-05-10T00:00:00"/>
    <d v="2017-11-30T00:00:00"/>
    <d v="2017-12-08T00:00:00"/>
    <n v="8"/>
    <s v="Onco"/>
    <s v="Gynécologique"/>
    <s v="ovaire"/>
    <n v="158"/>
    <x v="45"/>
    <n v="83"/>
    <n v="69"/>
    <n v="33"/>
    <s v="renseigné"/>
    <s v="supérieur à 30"/>
    <n v="3"/>
    <s v="entre 1 et 5"/>
    <n v="-14"/>
    <n v="-5"/>
    <n v="6"/>
    <s v="gain"/>
    <s v="gain"/>
    <n v="17"/>
    <x v="21"/>
    <s v="renseigné"/>
    <s v="renseigné"/>
    <s v="renseigné"/>
    <n v="27"/>
    <s v="2_DM"/>
    <s v="NC"/>
    <s v="NC"/>
    <s v="OUI"/>
    <n v="0.56000000000000005"/>
    <d v="2018-09-27T00:00:00"/>
    <s v="NC"/>
    <n v="2"/>
    <n v="2"/>
    <s v="m1"/>
    <s v="OUI"/>
    <s v="OUI"/>
    <s v="DME44.1"/>
    <s v="NON"/>
    <s v="OUI"/>
    <s v="OUI"/>
    <s v="OUI"/>
    <s v="NON"/>
    <s v="OUI"/>
    <s v="SNA"/>
    <s v="NC"/>
    <s v="NC"/>
    <s v="NC"/>
    <s v="OUI"/>
    <s v="OUI"/>
    <s v="OUI"/>
    <s v="OUI"/>
    <s v="NON"/>
    <s v="NC"/>
    <s v="NC"/>
    <s v="NC"/>
    <s v="NC"/>
    <s v="NON"/>
    <s v="OUI"/>
    <s v="IV"/>
    <s v="NON"/>
  </r>
  <r>
    <n v="151"/>
    <x v="1"/>
    <s v="201706"/>
    <s v="Juin"/>
    <n v="2017"/>
    <s v="sanchez"/>
    <s v="marie"/>
    <n v="74"/>
    <s v="Femme"/>
    <d v="1943-05-21T00:00:00"/>
    <d v="2017-05-04T00:00:00"/>
    <d v="2017-06-28T00:00:00"/>
    <n v="55"/>
    <s v="Onco"/>
    <s v="Gynécologique"/>
    <s v="sein"/>
    <n v="160"/>
    <x v="3"/>
    <n v="49"/>
    <n v="47"/>
    <n v="19"/>
    <s v="renseigné"/>
    <s v="entre 18,5 et 25"/>
    <n v="8"/>
    <s v="entre 5 et 10"/>
    <n v="-2"/>
    <s v="NC"/>
    <s v="NC"/>
    <s v="gain"/>
    <s v="NC"/>
    <n v="4"/>
    <x v="14"/>
    <s v="renseigné"/>
    <s v="non renseigné"/>
    <s v="renseigné"/>
    <n v="26"/>
    <s v="3_DS"/>
    <s v="NC"/>
    <s v="NC"/>
    <s v="NC"/>
    <s v="NC"/>
    <d v="2018-10-10T00:00:00"/>
    <d v="2017-06-14T00:00:00"/>
    <n v="2"/>
    <n v="2"/>
    <s v="NC"/>
    <s v="NON"/>
    <s v="NC"/>
    <s v="DSE43"/>
    <s v="NON"/>
    <s v="OUI"/>
    <s v="OUI"/>
    <s v="NC"/>
    <s v="NON"/>
    <s v="OUI"/>
    <s v="Parenteral"/>
    <s v="N7"/>
    <s v="NC"/>
    <s v="NON"/>
    <s v="NON"/>
    <s v="NC"/>
    <s v="NC"/>
    <s v="NC"/>
    <s v="NON"/>
    <s v="NC"/>
    <s v="on"/>
    <s v="NC"/>
    <s v="NC"/>
    <s v="NON"/>
    <s v="OUI"/>
    <s v="IV"/>
    <s v="OUI"/>
  </r>
  <r>
    <n v="19"/>
    <x v="1"/>
    <s v="201706"/>
    <s v="Juin"/>
    <n v="2017"/>
    <s v="Sanna"/>
    <s v="Philippe"/>
    <n v="61"/>
    <s v="Homme"/>
    <d v="1954-09-19T00:00:00"/>
    <d v="2017-05-31T00:00:00"/>
    <d v="2017-06-22T00:00:00"/>
    <n v="22"/>
    <s v="Onco"/>
    <s v="ORL"/>
    <s v="ORL"/>
    <n v="180"/>
    <x v="22"/>
    <n v="70"/>
    <n v="72"/>
    <n v="22"/>
    <s v="renseigné"/>
    <s v="entre 18,5 et 25"/>
    <n v="5"/>
    <s v="entre 5 et 10"/>
    <n v="2"/>
    <n v="0"/>
    <n v="0"/>
    <s v="perte"/>
    <s v="perte"/>
    <n v="-3"/>
    <x v="5"/>
    <s v="renseigné"/>
    <s v="renseigné"/>
    <s v="non renseigné"/>
    <s v="NC"/>
    <s v="4_NSP"/>
    <s v="NC"/>
    <n v="21"/>
    <n v="0"/>
    <s v="0.75"/>
    <d v="2017-08-13T00:00:00"/>
    <d v="2017-07-10T00:00:00"/>
    <n v="0"/>
    <n v="0"/>
    <s v="NC"/>
    <s v="NC"/>
    <s v="NC"/>
    <s v="NC"/>
    <s v="NON"/>
    <s v="NON"/>
    <s v="NON"/>
    <s v="NC"/>
    <s v="NC"/>
    <s v="NON"/>
    <s v="enterale"/>
    <s v="GPE"/>
    <s v="NC"/>
    <s v="NON"/>
    <s v="NC"/>
    <s v="NC"/>
    <s v="NC"/>
    <s v="NC"/>
    <s v="NON"/>
    <s v="NC"/>
    <s v="NC"/>
    <s v="NC"/>
    <s v="NC"/>
    <s v="NON"/>
    <s v="OUI"/>
    <s v="IV"/>
    <s v="OUI"/>
  </r>
  <r>
    <n v="58"/>
    <x v="2"/>
    <s v="201612"/>
    <s v="Décembre"/>
    <n v="2016"/>
    <s v="Santiago"/>
    <s v="Louise"/>
    <n v="77"/>
    <s v="Femme"/>
    <d v="1932-02-12T00:00:00"/>
    <d v="2016-11-25T00:00:00"/>
    <d v="2016-12-08T00:00:00"/>
    <n v="13"/>
    <s v="Hemato"/>
    <s v=""/>
    <s v="lymphome"/>
    <n v="160"/>
    <x v="0"/>
    <n v="52"/>
    <s v="NC"/>
    <n v="20"/>
    <s v="renseigné"/>
    <s v="entre 18,5 et 25"/>
    <n v="1"/>
    <s v="entre 1 et 5"/>
    <s v="NC"/>
    <n v="-7"/>
    <n v="12"/>
    <s v="NC"/>
    <s v="gain"/>
    <s v="NC"/>
    <x v="3"/>
    <s v="non renseigné"/>
    <s v="renseigné"/>
    <s v="renseigné"/>
    <n v="26"/>
    <s v="3_DS"/>
    <s v="NC"/>
    <n v="284"/>
    <s v="NON"/>
    <n v="0"/>
    <d v="2018-09-12T00:00:00"/>
    <s v="NC"/>
    <n v="0"/>
    <n v="0"/>
    <s v="m3"/>
    <s v="NC"/>
    <s v="NC"/>
    <s v="NC"/>
    <s v="NON"/>
    <s v="NON"/>
    <s v="NON"/>
    <s v="NC"/>
    <s v="NC"/>
    <s v="NON"/>
    <s v="Parenteral"/>
    <s v="N7"/>
    <s v="OUI"/>
    <s v="OUI"/>
    <s v="NON"/>
    <s v="OUI"/>
    <s v="OUI"/>
    <s v="NON"/>
    <s v="NON"/>
    <s v="NC"/>
    <s v="on"/>
    <d v="2019-09-01T00:00:00"/>
    <n v="0"/>
    <s v="NON"/>
    <s v="OUI"/>
    <s v="IV"/>
    <s v="OUI"/>
  </r>
  <r>
    <n v="60"/>
    <x v="2"/>
    <s v="201612"/>
    <s v="Décembre"/>
    <n v="2016"/>
    <s v="Savenkoff"/>
    <s v="Concetta"/>
    <n v="85"/>
    <s v="Femme"/>
    <d v="1931-11-06T00:00:00"/>
    <d v="2016-12-01T00:00:00"/>
    <d v="2016-12-12T00:00:00"/>
    <n v="11"/>
    <s v="Onco"/>
    <s v="Gynécologique"/>
    <s v="ovaire"/>
    <s v="NC"/>
    <x v="3"/>
    <n v="56"/>
    <n v="55"/>
    <s v="NC"/>
    <s v="renseigné"/>
    <s v="supérieur à 30"/>
    <n v="2"/>
    <s v="entre 1 et 5"/>
    <n v="-1"/>
    <s v="NC"/>
    <s v="NC"/>
    <s v="gain"/>
    <s v="NC"/>
    <n v="2"/>
    <x v="16"/>
    <s v="renseigné"/>
    <s v="non renseigné"/>
    <s v="renseigné"/>
    <n v="26"/>
    <s v="3_DS"/>
    <s v="NC"/>
    <n v="0"/>
    <s v="NON"/>
    <n v="0"/>
    <d v="2017-03-02T00:00:00"/>
    <d v="2016-05-12T00:00:00"/>
    <n v="0"/>
    <n v="2"/>
    <s v="NC"/>
    <s v="NC"/>
    <s v="NC"/>
    <s v="NC"/>
    <s v="OUI"/>
    <s v="NON"/>
    <s v="NON"/>
    <s v="NC"/>
    <s v="NC"/>
    <s v="OUI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</r>
  <r>
    <n v="33"/>
    <x v="1"/>
    <s v="201706"/>
    <s v="Juin"/>
    <n v="2017"/>
    <s v="Scarangella"/>
    <s v="Marie"/>
    <n v="47"/>
    <s v="Femme"/>
    <d v="1968-06-21T00:00:00"/>
    <d v="2018-06-08T00:00:00"/>
    <d v="2018-06-12T00:00:00"/>
    <n v="4"/>
    <s v="Onco"/>
    <s v="Cutané"/>
    <s v="melanome"/>
    <n v="165"/>
    <x v="3"/>
    <n v="65"/>
    <s v="NC"/>
    <n v="24"/>
    <s v="renseigné"/>
    <s v="entre 18,5 et 25"/>
    <n v="1"/>
    <s v="entre 1 et 5"/>
    <s v="NC"/>
    <s v="NC"/>
    <s v="NC"/>
    <s v="NC"/>
    <s v="NC"/>
    <s v="NC"/>
    <x v="3"/>
    <s v="non renseigné"/>
    <s v="non renseigné"/>
    <s v="non renseigné"/>
    <s v="NC"/>
    <s v="1_OK"/>
    <s v="NC"/>
    <n v="0"/>
    <n v="0"/>
    <n v="0"/>
    <d v="2017-08-07T00:00:00"/>
    <d v="2017-08-07T00:00:00"/>
    <n v="0"/>
    <n v="0"/>
    <s v="NC"/>
    <s v="NC"/>
    <s v="NC"/>
    <s v="NC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61"/>
    <x v="2"/>
    <s v="201612"/>
    <s v="Décembre"/>
    <n v="2016"/>
    <s v="Schiano "/>
    <s v="Michel"/>
    <n v="83"/>
    <s v="Homme"/>
    <d v="1933-09-23T00:00:00"/>
    <d v="2016-12-02T00:00:00"/>
    <d v="2016-12-09T00:00:00"/>
    <n v="7"/>
    <s v="Onco"/>
    <s v="ORL"/>
    <s v="ORL"/>
    <n v="169"/>
    <x v="3"/>
    <n v="63"/>
    <s v="NC"/>
    <n v="22"/>
    <s v="non renseigné"/>
    <s v="NC"/>
    <n v="1"/>
    <s v="entre 1 et 5"/>
    <s v="NC"/>
    <s v="NC"/>
    <s v="NC"/>
    <s v="NC"/>
    <s v="NC"/>
    <s v="NC"/>
    <x v="3"/>
    <s v="non renseigné"/>
    <s v="non renseigné"/>
    <s v="renseigné"/>
    <n v="24"/>
    <s v="3_DS"/>
    <s v="NC"/>
    <n v="0"/>
    <s v="NON"/>
    <n v="0"/>
    <d v="2017-01-31T00:00:00"/>
    <d v="2016-12-14T00:00:00"/>
    <n v="0"/>
    <n v="0"/>
    <s v="NC"/>
    <s v="NC"/>
    <s v="NC"/>
    <s v="NC"/>
    <s v="OUI"/>
    <s v="OUI"/>
    <s v="NON"/>
    <s v="NC"/>
    <s v="NC"/>
    <s v="NON"/>
    <s v="SNA"/>
    <s v="NC"/>
    <s v="NC"/>
    <s v="NC"/>
    <s v="NON"/>
    <s v="NON"/>
    <s v="NON"/>
    <s v="NON"/>
    <s v="NON"/>
    <s v="NC"/>
    <s v="NC"/>
    <s v="NC"/>
    <n v="0"/>
    <s v="NON"/>
    <s v="OUI"/>
    <s v="IV"/>
    <s v="NON"/>
  </r>
  <r>
    <n v="62"/>
    <x v="2"/>
    <s v="201612"/>
    <s v="Décembre"/>
    <n v="2016"/>
    <s v="Seigneur"/>
    <s v="Monique"/>
    <n v="83"/>
    <s v="Femme"/>
    <d v="1933-02-09T00:00:00"/>
    <d v="2016-11-04T00:00:00"/>
    <d v="2016-12-14T00:00:00"/>
    <n v="40"/>
    <s v="Onco"/>
    <s v="Digestif"/>
    <s v="pancreas"/>
    <n v="165"/>
    <x v="3"/>
    <n v="62"/>
    <n v="66"/>
    <n v="23"/>
    <s v="renseigné"/>
    <s v="entre 18,5 et 25"/>
    <n v="2"/>
    <s v="entre 1 et 5"/>
    <n v="4"/>
    <s v="NC"/>
    <s v="NC"/>
    <s v="perte"/>
    <s v="NC"/>
    <n v="-6"/>
    <x v="11"/>
    <s v="renseigné"/>
    <s v="non renseigné"/>
    <s v="non renseigné"/>
    <s v="NC"/>
    <s v="1_OK"/>
    <s v="NC"/>
    <n v="108"/>
    <s v="NON"/>
    <n v="0"/>
    <d v="2016-12-14T00:00:00"/>
    <d v="2016-12-01T00:00:00"/>
    <n v="0"/>
    <n v="0"/>
    <s v="NC"/>
    <s v="NC"/>
    <s v="NC"/>
    <s v="NC"/>
    <s v="OUI"/>
    <s v="OUI"/>
    <s v="OUI"/>
    <s v="NC"/>
    <s v="NC"/>
    <s v="NON"/>
    <s v="Parenteral"/>
    <s v="N7"/>
    <s v="NC"/>
    <s v="NC"/>
    <s v="NON"/>
    <s v="NON"/>
    <s v="NON"/>
    <s v="NON"/>
    <s v="NON"/>
    <s v="NC"/>
    <s v="NC"/>
    <s v="NC"/>
    <n v="0"/>
    <s v="NON"/>
    <s v="OUI"/>
    <s v="IV"/>
    <s v="OUI"/>
  </r>
  <r>
    <n v="20"/>
    <x v="1"/>
    <s v="201706"/>
    <s v="Juin"/>
    <n v="2017"/>
    <s v="Seitier"/>
    <s v="Monique"/>
    <n v="81"/>
    <s v="Femme"/>
    <d v="1935-02-07T00:00:00"/>
    <d v="2017-05-29T00:00:00"/>
    <d v="2017-06-07T00:00:00"/>
    <n v="9"/>
    <s v="Onco"/>
    <s v="Gynécologique"/>
    <s v="sein"/>
    <n v="170"/>
    <x v="3"/>
    <s v="NC"/>
    <s v="NC"/>
    <s v="NC"/>
    <s v="renseigné"/>
    <s v="supérieur à 30"/>
    <n v="0"/>
    <n v="0"/>
    <s v="NC"/>
    <s v="NC"/>
    <s v="NC"/>
    <s v="NC"/>
    <s v="NC"/>
    <s v="NC"/>
    <x v="3"/>
    <s v="non renseigné"/>
    <s v="non renseigné"/>
    <s v="renseigné"/>
    <n v="25"/>
    <s v="3_DS"/>
    <s v="NC"/>
    <n v="0"/>
    <n v="0"/>
    <n v="0"/>
    <d v="2017-08-03T00:00:00"/>
    <d v="2017-05-15T00:00:00"/>
    <n v="0"/>
    <n v="3"/>
    <s v="NC"/>
    <s v="NC"/>
    <s v="NC"/>
    <s v="NC"/>
    <s v="OUI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OUI"/>
    <s v="NON"/>
    <s v="PO"/>
    <s v="NON"/>
  </r>
  <r>
    <n v="63"/>
    <x v="2"/>
    <s v="201612"/>
    <s v="Décembre"/>
    <n v="2016"/>
    <s v="Sieli"/>
    <s v="Patrick"/>
    <n v="63"/>
    <s v="Homme"/>
    <d v="1952-11-10T00:00:00"/>
    <d v="2016-12-03T00:00:00"/>
    <d v="2016-12-12T00:00:00"/>
    <n v="9"/>
    <s v="Onco"/>
    <s v="ORL"/>
    <s v="ORL"/>
    <n v="170"/>
    <x v="10"/>
    <n v="63"/>
    <s v="NC"/>
    <n v="22"/>
    <s v="renseigné"/>
    <s v="entre 18,5 et 25"/>
    <n v="1"/>
    <s v="entre 1 et 5"/>
    <s v="NC"/>
    <n v="0"/>
    <n v="0"/>
    <s v="NC"/>
    <s v="perte"/>
    <s v="NC"/>
    <x v="3"/>
    <s v="non renseigné"/>
    <s v="renseigné"/>
    <s v="non renseigné"/>
    <s v="NC"/>
    <s v="4_NSP"/>
    <s v="NC"/>
    <n v="260"/>
    <s v="NON"/>
    <n v="0"/>
    <d v="2017-11-08T00:00:00"/>
    <d v="2017-11-02T00:00:00"/>
    <n v="0"/>
    <n v="0"/>
    <s v="NC"/>
    <s v="NC"/>
    <s v="NC"/>
    <s v="NC"/>
    <s v="OUI"/>
    <s v="NON"/>
    <s v="NON"/>
    <s v="NON"/>
    <s v="NC"/>
    <s v="NON"/>
    <s v="enterale"/>
    <s v="GPE"/>
    <s v="NC"/>
    <s v="NC"/>
    <s v="NON"/>
    <s v="NON"/>
    <s v="NON"/>
    <s v="NON"/>
    <s v="NON"/>
    <s v="NC"/>
    <s v="NC"/>
    <d v="2016-11-01T00:00:00"/>
    <n v="0"/>
    <s v="NON"/>
    <s v="OUI"/>
    <s v="IV"/>
    <s v="OUI"/>
  </r>
  <r>
    <n v="21"/>
    <x v="1"/>
    <s v="201706"/>
    <s v="Juin"/>
    <n v="2017"/>
    <s v="Simoes"/>
    <s v="Richard"/>
    <n v="56"/>
    <s v="Homme"/>
    <d v="1959-12-06T00:00:00"/>
    <d v="2017-06-02T00:00:00"/>
    <d v="2017-06-11T00:00:00"/>
    <n v="9"/>
    <s v="Onco"/>
    <s v="ORL"/>
    <s v="ORL"/>
    <n v="182"/>
    <x v="46"/>
    <n v="61"/>
    <n v="66"/>
    <n v="18"/>
    <s v="non renseigné"/>
    <s v="NC"/>
    <n v="2"/>
    <s v="entre 1 et 5"/>
    <n v="5"/>
    <n v="-8"/>
    <n v="12"/>
    <s v="perte"/>
    <s v="gain"/>
    <n v="-8"/>
    <x v="13"/>
    <s v="renseigné"/>
    <s v="renseigné"/>
    <s v="non renseigné"/>
    <s v="NC"/>
    <s v="2_DM"/>
    <s v="NC"/>
    <n v="0"/>
    <n v="0"/>
    <n v="0"/>
    <d v="2017-06-11T00:00:00"/>
    <d v="2017-05-08T00:00:00"/>
    <n v="0"/>
    <n v="2"/>
    <s v="NC"/>
    <s v="NC"/>
    <s v="NC"/>
    <s v="NC"/>
    <s v="OUI"/>
    <s v="NON"/>
    <s v="NON"/>
    <s v="NC"/>
    <s v="OUI"/>
    <s v="OUI"/>
    <s v="Parenteral"/>
    <s v="N7"/>
    <s v="NC"/>
    <s v="NON"/>
    <s v="NC"/>
    <s v="NC"/>
    <s v="NC"/>
    <s v="NC"/>
    <s v="OUI"/>
    <s v="NC"/>
    <s v="on"/>
    <s v="NC"/>
    <s v="NC"/>
    <s v="NON"/>
    <s v="OUI"/>
    <s v="IV"/>
    <s v="NON"/>
  </r>
  <r>
    <n v="22"/>
    <x v="1"/>
    <s v="201706"/>
    <s v="Juin"/>
    <n v="2017"/>
    <s v="Squillaci"/>
    <s v="Jeanine"/>
    <n v="65"/>
    <s v="Femme"/>
    <d v="1950-07-11T00:00:00"/>
    <d v="2017-06-01T00:00:00"/>
    <d v="2017-06-12T00:00:00"/>
    <n v="11"/>
    <s v="Onco"/>
    <s v="Digestif"/>
    <s v="colon"/>
    <n v="160"/>
    <x v="47"/>
    <n v="80"/>
    <n v="85"/>
    <n v="31"/>
    <s v="non renseigné"/>
    <s v="NC"/>
    <n v="3"/>
    <s v="entre 1 et 5"/>
    <n v="5"/>
    <n v="-2"/>
    <n v="2"/>
    <s v="perte"/>
    <s v="gain"/>
    <n v="-6"/>
    <x v="11"/>
    <s v="renseigné"/>
    <s v="renseigné"/>
    <s v="non renseigné"/>
    <s v="NC"/>
    <s v="2_DM"/>
    <s v="NC"/>
    <n v="0"/>
    <n v="0"/>
    <n v="0"/>
    <d v="2018-08-10T00:00:00"/>
    <d v="2018-08-10T00:00:00"/>
    <n v="0"/>
    <n v="0"/>
    <s v="NC"/>
    <s v="NC"/>
    <s v="NC"/>
    <s v="NC"/>
    <s v="NON"/>
    <s v="NON"/>
    <s v="NC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OUI"/>
    <s v="IV"/>
    <s v="NON"/>
  </r>
  <r>
    <n v="142"/>
    <x v="0"/>
    <s v="201712"/>
    <s v="Décembre"/>
    <n v="2017"/>
    <s v="Tamburi"/>
    <s v="Annie"/>
    <n v="60"/>
    <s v="Femme"/>
    <d v="1957-03-08T00:00:00"/>
    <d v="2017-11-02T00:00:00"/>
    <d v="2017-12-05T00:00:00"/>
    <n v="33"/>
    <s v="Onco"/>
    <s v="ORL"/>
    <s v="ORL"/>
    <n v="154"/>
    <x v="23"/>
    <n v="38"/>
    <n v="38"/>
    <n v="16"/>
    <s v="renseigné"/>
    <s v="&lt;18,5"/>
    <n v="4"/>
    <s v="entre 1 et 5"/>
    <n v="0"/>
    <n v="-12"/>
    <n v="24"/>
    <s v="perte"/>
    <s v="gain"/>
    <n v="0"/>
    <x v="8"/>
    <s v="renseigné"/>
    <s v="renseigné"/>
    <s v="renseigné"/>
    <n v="23"/>
    <s v="3_DS"/>
    <s v="NC"/>
    <s v="NC"/>
    <s v="OUI"/>
    <n v="0.74"/>
    <d v="2017-12-11T00:00:00"/>
    <d v="2017-11-28T00:00:00"/>
    <n v="3"/>
    <n v="2"/>
    <s v="m7"/>
    <s v="OUI"/>
    <s v="OUI"/>
    <s v="DSE43"/>
    <s v="OUI"/>
    <s v="OUI"/>
    <s v="OUI"/>
    <s v="OUI"/>
    <s v="OUI"/>
    <s v="OUI"/>
    <s v="enterale"/>
    <s v="NC"/>
    <s v="NC"/>
    <s v="OUI"/>
    <s v="NC"/>
    <s v="OUI"/>
    <s v="OUI"/>
    <s v="OUI"/>
    <s v="NON"/>
    <s v="NC"/>
    <s v="NC"/>
    <s v="NC"/>
    <s v="NC"/>
    <s v="NON"/>
    <s v="OUI"/>
    <s v="IV"/>
    <s v="NON"/>
  </r>
  <r>
    <n v="74"/>
    <x v="2"/>
    <s v="201612"/>
    <s v="Décembre"/>
    <n v="2016"/>
    <s v="Toninelli"/>
    <s v="Vincente"/>
    <n v="86"/>
    <s v="Homme"/>
    <d v="1930-08-28T00:00:00"/>
    <d v="2016-12-08T00:00:00"/>
    <d v="2016-12-15T00:00:00"/>
    <n v="7"/>
    <s v="Onco"/>
    <s v="Prostate"/>
    <s v="prostate"/>
    <n v="167"/>
    <x v="3"/>
    <n v="50"/>
    <n v="48"/>
    <n v="18"/>
    <s v="non renseigné"/>
    <s v="NC"/>
    <n v="2"/>
    <s v="entre 1 et 5"/>
    <n v="-2"/>
    <s v="NC"/>
    <s v="NC"/>
    <s v="gain"/>
    <s v="NC"/>
    <n v="4"/>
    <x v="14"/>
    <s v="renseigné"/>
    <s v="non renseigné"/>
    <s v="non renseigné"/>
    <s v="NC"/>
    <s v="3_DS"/>
    <s v="NC"/>
    <n v="65"/>
    <n v="0"/>
    <n v="0"/>
    <d v="2017-05-09T00:00:00"/>
    <d v="2016-11-21T00:00:00"/>
    <n v="1"/>
    <n v="0"/>
    <s v="NC"/>
    <s v="NC"/>
    <s v="NC"/>
    <s v="NC"/>
    <s v="NON"/>
    <s v="NON"/>
    <s v="OUI"/>
    <s v="NC"/>
    <s v="NC"/>
    <s v="NON"/>
    <s v="Parenteral"/>
    <s v="N7"/>
    <s v="NC"/>
    <s v="NC"/>
    <s v="NC"/>
    <s v="NC"/>
    <s v="NC"/>
    <s v="NC"/>
    <s v="NC"/>
    <s v="NC"/>
    <s v="NC"/>
    <s v="NC"/>
    <n v="0"/>
    <s v="NON"/>
    <s v="OUI"/>
    <s v="IV"/>
    <s v="NON"/>
  </r>
  <r>
    <n v="143"/>
    <x v="0"/>
    <s v="201712"/>
    <s v="Décembre"/>
    <n v="2017"/>
    <s v="torres"/>
    <s v="roland"/>
    <n v="61"/>
    <s v="Homme"/>
    <d v="1956-03-09T00:00:00"/>
    <d v="2017-11-28T00:00:00"/>
    <d v="2017-12-13T00:00:00"/>
    <n v="15"/>
    <s v="Onco"/>
    <s v="Digestif"/>
    <s v="gastrique"/>
    <n v="170"/>
    <x v="6"/>
    <n v="83"/>
    <n v="76"/>
    <n v="29"/>
    <s v="renseigné"/>
    <s v="entre 25 et 30"/>
    <n v="2"/>
    <s v="entre 1 et 5"/>
    <n v="-7"/>
    <n v="-13"/>
    <n v="14"/>
    <s v="gain"/>
    <s v="gain"/>
    <n v="8"/>
    <x v="4"/>
    <s v="renseigné"/>
    <s v="renseigné"/>
    <s v="renseigné"/>
    <n v="16"/>
    <s v="3_DS"/>
    <s v="NC"/>
    <s v="NC"/>
    <s v="OUI"/>
    <n v="0.86"/>
    <d v="2018-03-03T00:00:00"/>
    <d v="2017-12-07T00:00:00"/>
    <n v="1"/>
    <n v="2"/>
    <s v="m7"/>
    <s v="OUI"/>
    <s v="NON"/>
    <s v="NC"/>
    <s v="OUI"/>
    <s v="OUI"/>
    <s v="OUI"/>
    <s v="OUI"/>
    <s v="OUI"/>
    <s v="OUI"/>
    <s v="enterale"/>
    <s v="NC"/>
    <s v="NC"/>
    <s v="NC"/>
    <s v="NC"/>
    <s v="NC"/>
    <s v="NC"/>
    <s v="OUI"/>
    <s v="NON"/>
    <s v="NC"/>
    <s v="NC"/>
    <s v="NC"/>
    <s v="NC"/>
    <s v="NON"/>
    <s v="OUI"/>
    <s v="IV"/>
    <s v="NON"/>
  </r>
  <r>
    <n v="64"/>
    <x v="2"/>
    <s v="201612"/>
    <s v="Décembre"/>
    <n v="2016"/>
    <s v="Toupet"/>
    <s v="Fatima"/>
    <n v="81"/>
    <s v="Femme"/>
    <d v="1934-12-31T00:00:00"/>
    <d v="2016-12-05T00:00:00"/>
    <d v="2016-12-12T00:00:00"/>
    <n v="7"/>
    <s v="Hemato"/>
    <s v=""/>
    <s v="LMC"/>
    <n v="166"/>
    <x v="27"/>
    <n v="56"/>
    <s v="NC"/>
    <n v="20"/>
    <s v="renseigné"/>
    <s v="entre 18,5 et 25"/>
    <n v="1"/>
    <s v="entre 1 et 5"/>
    <s v="NC"/>
    <n v="-5"/>
    <n v="8"/>
    <s v="NC"/>
    <s v="gain"/>
    <s v="NC"/>
    <x v="3"/>
    <s v="non renseigné"/>
    <s v="renseigné"/>
    <s v="non renseigné"/>
    <s v="NC"/>
    <s v="2_DM"/>
    <s v="NC"/>
    <n v="0"/>
    <s v="NON"/>
    <n v="0"/>
    <d v="2017-06-01T00:00:00"/>
    <d v="2017-01-18T00:00:00"/>
    <n v="0"/>
    <n v="0"/>
    <s v="m1"/>
    <s v="NC"/>
    <s v="NC"/>
    <s v="NC"/>
    <s v="OUI"/>
    <s v="NON"/>
    <s v="NON"/>
    <s v="NC"/>
    <s v="NC"/>
    <s v="NON"/>
    <s v="SNA"/>
    <s v="NC"/>
    <s v="NC"/>
    <s v="NC"/>
    <s v="NON"/>
    <s v="NON"/>
    <s v="NON"/>
    <s v="NON"/>
    <s v="NON"/>
    <s v="NC"/>
    <s v="NC"/>
    <d v="2016-11-01T00:00:00"/>
    <n v="0"/>
    <s v="SP"/>
    <s v="SP"/>
    <s v="SP"/>
    <s v="NON"/>
  </r>
  <r>
    <n v="144"/>
    <x v="0"/>
    <s v="201712"/>
    <s v="Décembre"/>
    <n v="2017"/>
    <s v="Treboutte"/>
    <s v="christian"/>
    <n v="74"/>
    <s v="Homme"/>
    <d v="1943-02-25T00:00:00"/>
    <d v="2017-11-04T00:00:00"/>
    <d v="2017-12-21T00:00:00"/>
    <n v="47"/>
    <s v="Hemato"/>
    <s v=""/>
    <s v="myelome"/>
    <n v="182"/>
    <x v="48"/>
    <n v="102"/>
    <n v="101"/>
    <n v="31"/>
    <s v="non renseigné"/>
    <s v="NC"/>
    <n v="2"/>
    <s v="entre 1 et 5"/>
    <n v="-1"/>
    <n v="-5"/>
    <n v="5"/>
    <s v="gain"/>
    <s v="gain"/>
    <n v="1"/>
    <x v="20"/>
    <s v="renseigné"/>
    <s v="renseigné"/>
    <s v="renseigné"/>
    <n v="21"/>
    <s v="3_DS"/>
    <s v="NC"/>
    <n v="107"/>
    <s v="NC"/>
    <s v="NC"/>
    <d v="2018-10-05T00:00:00"/>
    <s v="NC"/>
    <n v="1"/>
    <n v="0"/>
    <s v="m1"/>
    <s v="NON"/>
    <s v="NC"/>
    <s v="DME44.1"/>
    <s v="NON"/>
    <s v="NON"/>
    <s v="OUI"/>
    <s v="OUI"/>
    <s v="NON"/>
    <s v="NON"/>
    <s v="SNA"/>
    <s v="NC"/>
    <s v="NC"/>
    <s v="NC"/>
    <s v="NC"/>
    <s v="NC"/>
    <s v="NC"/>
    <s v="NC"/>
    <s v="NC"/>
    <s v="NC"/>
    <s v="NC"/>
    <s v="NC"/>
    <s v="NC"/>
    <s v="PO"/>
    <s v="NON"/>
    <s v="PO"/>
    <s v="NON"/>
  </r>
  <r>
    <n v="23"/>
    <x v="1"/>
    <s v="201706"/>
    <s v="Juin"/>
    <n v="2017"/>
    <s v="TRIVIN"/>
    <s v="Jacqueline"/>
    <n v="87"/>
    <s v="Femme"/>
    <d v="1929-04-30T00:00:00"/>
    <d v="2017-05-04T00:00:00"/>
    <d v="2017-06-08T00:00:00"/>
    <n v="35"/>
    <s v="Hemato"/>
    <s v=""/>
    <s v="myelome"/>
    <n v="155"/>
    <x v="3"/>
    <n v="46"/>
    <n v="39"/>
    <n v="19"/>
    <s v="renseigné"/>
    <s v="entre 18,5 et 25"/>
    <n v="3"/>
    <s v="entre 1 et 5"/>
    <n v="-7"/>
    <s v="NC"/>
    <s v="NC"/>
    <s v="gain"/>
    <s v="NC"/>
    <n v="15"/>
    <x v="19"/>
    <s v="renseigné"/>
    <s v="non renseigné"/>
    <s v="renseigné"/>
    <n v="18"/>
    <s v="3_DS"/>
    <s v="NC"/>
    <n v="0"/>
    <n v="0"/>
    <n v="0"/>
    <d v="2017-09-14T00:00:00"/>
    <s v="NC"/>
    <n v="0"/>
    <n v="3"/>
    <s v="NC"/>
    <s v="NON"/>
    <s v="NC"/>
    <s v="NC"/>
    <s v="NON"/>
    <s v="NON"/>
    <s v="NON"/>
    <s v="NC"/>
    <s v="NC"/>
    <s v="OUI"/>
    <s v="SNA"/>
    <s v="NC"/>
    <s v="NC"/>
    <s v="NC"/>
    <s v="NC"/>
    <s v="NC"/>
    <s v="NC"/>
    <s v="NC"/>
    <s v="NON"/>
    <s v="NC"/>
    <s v="NC"/>
    <s v="NC"/>
    <s v="NC"/>
    <s v="PO"/>
    <s v="IV"/>
    <s v="PO"/>
    <s v="NON"/>
  </r>
  <r>
    <n v="145"/>
    <x v="0"/>
    <s v="201712"/>
    <s v="Décembre"/>
    <n v="2017"/>
    <s v="Viale"/>
    <s v="Arlette"/>
    <n v="68"/>
    <s v="Femme"/>
    <d v="1949-08-17T00:00:00"/>
    <d v="2017-12-02T00:00:00"/>
    <d v="2017-12-14T00:00:00"/>
    <n v="12"/>
    <s v="Hemato"/>
    <s v=""/>
    <s v="myelome"/>
    <n v="165"/>
    <x v="33"/>
    <n v="59"/>
    <n v="57"/>
    <n v="22"/>
    <s v="renseigné"/>
    <s v="entre 18,5 et 25"/>
    <n v="3"/>
    <s v="entre 1 et 5"/>
    <n v="-2"/>
    <n v="-3"/>
    <n v="5"/>
    <s v="gain"/>
    <s v="gain"/>
    <n v="3"/>
    <x v="0"/>
    <s v="renseigné"/>
    <s v="renseigné"/>
    <s v="renseigné"/>
    <n v="27"/>
    <s v="2_DM"/>
    <s v="NC"/>
    <s v="NC"/>
    <s v="NC"/>
    <s v="NC"/>
    <s v="NC"/>
    <s v="NC"/>
    <n v="0"/>
    <n v="0"/>
    <s v="m7"/>
    <s v="NON"/>
    <s v="NC"/>
    <s v="DME44.1"/>
    <s v="NON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PO"/>
    <s v="NON"/>
    <s v="PO"/>
    <s v="NON"/>
  </r>
  <r>
    <n v="24"/>
    <x v="1"/>
    <s v="201706"/>
    <s v="Juin"/>
    <n v="2017"/>
    <s v="Wibaux"/>
    <s v="Chantal"/>
    <n v="65"/>
    <s v="Femme"/>
    <d v="1951-01-20T00:00:00"/>
    <d v="2017-06-05T00:00:00"/>
    <d v="2017-06-06T00:00:00"/>
    <n v="1"/>
    <s v="Onco"/>
    <s v="Gynécologique"/>
    <s v="sein"/>
    <n v="160"/>
    <x v="3"/>
    <n v="49"/>
    <s v="NC"/>
    <n v="19"/>
    <s v="renseigné"/>
    <s v="entre 18,5 et 25"/>
    <n v="1"/>
    <s v="entre 1 et 5"/>
    <s v="NC"/>
    <s v="NC"/>
    <s v="NC"/>
    <s v="NC"/>
    <s v="NC"/>
    <s v="NC"/>
    <x v="3"/>
    <s v="non renseigné"/>
    <s v="non renseigné"/>
    <s v="non renseigné"/>
    <s v="NC"/>
    <s v="4_NSP"/>
    <s v="NC"/>
    <n v="0"/>
    <n v="0"/>
    <n v="0"/>
    <s v="NC"/>
    <s v="NC"/>
    <n v="0"/>
    <n v="0"/>
    <s v="NC"/>
    <s v="NC"/>
    <s v="NC"/>
    <s v="NC"/>
    <s v="NC"/>
    <s v="NON"/>
    <s v="NON"/>
    <s v="NC"/>
    <s v="NC"/>
    <s v="NON"/>
    <s v="SNA"/>
    <s v="NC"/>
    <s v="NC"/>
    <s v="NC"/>
    <s v="NC"/>
    <s v="NC"/>
    <s v="NC"/>
    <s v="NC"/>
    <s v="NON"/>
    <s v="NC"/>
    <s v="NC"/>
    <s v="NC"/>
    <s v="NC"/>
    <s v="NON"/>
    <s v="IV"/>
    <s v="IV"/>
    <s v="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DC  infEN" cacheId="264" applyNumberFormats="0" applyBorderFormats="0" applyFontFormats="0" applyPatternFormats="0" applyAlignmentFormats="0" applyWidthHeightFormats="0" dataCaption="" updatedVersion="3" rowGrandTotals="0" colGrandTotals="0" compact="0" compactData="0">
  <location ref="A3:B8" firstHeaderRow="1" firstDataRow="2" firstDataCol="1" rowPageCount="1" colPageCount="1"/>
  <pivotFields count="90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axis="axisPage" compact="0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" axis="axisRow" dataField="1" compact="0" outline="0" multipleItemSelectionAllowed="1" showAll="0" sortType="ascending">
      <items count="9">
        <item x="0"/>
        <item x="2"/>
        <item x="1"/>
        <item x="3"/>
        <item m="1" x="7"/>
        <item m="1" x="4"/>
        <item m="1" x="6"/>
        <item m="1" x="5"/>
        <item t="default"/>
      </items>
    </pivotField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  <pivotField name="Aplasie" compact="0" outline="0" multipleItemSelectionAllowed="1" showAll="0"/>
    <pivotField name="date infection PAC" compact="0" numFmtId="14" outline="0" multipleItemSelectionAllowed="1" showAll="0"/>
    <pivotField name="DC inf PAC" axis="axisCol" compact="0" outline="0" multipleItemSelectionAllowed="1" showAll="0" sortType="ascending">
      <items count="5">
        <item h="1" x="3"/>
        <item x="0"/>
        <item h="1" x="2"/>
        <item h="1" x="1"/>
        <item t="default"/>
      </items>
    </pivotField>
    <pivotField name="date DC" compact="0" outline="0" multipleItemSelectionAllowed="1" showAll="0"/>
    <pivotField name="Jours avant décès causé par inf pac" compact="0" outline="0" multipleItemSelectionAllowed="1" showAll="0"/>
  </pivotFields>
  <rowFields count="1">
    <field x="36"/>
  </rowFields>
  <rowItems count="4">
    <i>
      <x/>
    </i>
    <i>
      <x v="1"/>
    </i>
    <i>
      <x v="2"/>
    </i>
    <i>
      <x v="3"/>
    </i>
  </rowItems>
  <colFields count="1">
    <field x="87"/>
  </colFields>
  <colItems count="1">
    <i>
      <x v="1"/>
    </i>
  </colItems>
  <pageFields count="1">
    <pageField fld="35" hier="0"/>
  </pageFields>
  <dataFields count="1">
    <dataField name="COUNTA of EN" fld="36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CNO prescrisperiode" cacheId="264" applyNumberFormats="0" applyBorderFormats="0" applyFontFormats="0" applyPatternFormats="0" applyAlignmentFormats="0" applyWidthHeightFormats="0" dataCaption="" updatedVersion="3" compact="0" compactData="0">
  <location ref="A1:D7" firstHeaderRow="1" firstDataRow="2" firstDataCol="1"/>
  <pivotFields count="90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axis="axisCol" dataField="1" compact="0" outline="0" multipleItemSelectionAllowed="1" showAll="0" sortType="ascending">
      <items count="3">
        <item x="0"/>
        <item x="1"/>
        <item t="default"/>
      </items>
    </pivotField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  <pivotField name="Aplasie" compact="0" outline="0" multipleItemSelectionAllowed="1" showAll="0"/>
    <pivotField name="date infection PAC" compact="0" numFmtId="14" outline="0" multipleItemSelectionAllowed="1" showAll="0"/>
    <pivotField name="DC inf PAC" compact="0" outline="0" multipleItemSelectionAllowed="1" showAll="0"/>
    <pivotField name="date DC" compact="0" outline="0" multipleItemSelectionAllowed="1" showAll="0"/>
    <pivotField name="Jours avant décès causé par inf pac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54"/>
  </colFields>
  <colItems count="3">
    <i>
      <x/>
    </i>
    <i>
      <x v="1"/>
    </i>
    <i t="grand">
      <x/>
    </i>
  </colItems>
  <dataFields count="1">
    <dataField name="COUNTA of complement_nutritionnel_oral" fld="54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Jours avant décès après infecti" cacheId="264" applyNumberFormats="0" applyBorderFormats="0" applyFontFormats="0" applyPatternFormats="0" applyAlignmentFormats="0" applyWidthHeightFormats="0" dataCaption="" updatedVersion="3" rowGrandTotals="0" compact="0" compactData="0">
  <location ref="A5:B26" firstHeaderRow="1" firstDataRow="1" firstDataCol="2" rowPageCount="3" colPageCount="1"/>
  <pivotFields count="90">
    <pivotField name="id" compact="0" outline="0" multipleItemSelectionAllowed="1" showAll="0"/>
    <pivotField name="période alias" axis="axisRow" compact="0" outline="0" multipleItemSelectionAllowed="1" showAll="0" sortType="ascending" defaultSubtotal="0">
      <items count="5">
        <item x="2"/>
        <item x="1"/>
        <item x="0"/>
        <item x="3"/>
        <item m="1" x="4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Page" compact="0" outline="0" multipleItemSelectionAllowed="1" showAll="0">
      <items count="3">
        <item x="0"/>
        <item h="1"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  <pivotField name="Aplasie" compact="0" outline="0" multipleItemSelectionAllowed="1" showAll="0"/>
    <pivotField name="date infection PAC" compact="0" numFmtId="14" outline="0" multipleItemSelectionAllowed="1" showAll="0"/>
    <pivotField name="DC inf PAC" axis="axisPage" compact="0" outline="0" multipleItemSelectionAllowed="1" showAll="0">
      <items count="5">
        <item x="0"/>
        <item h="1" x="1"/>
        <item h="1" x="2"/>
        <item h="1" x="3"/>
        <item t="default"/>
      </items>
    </pivotField>
    <pivotField name="date DC" axis="axisPage" compact="0" outline="0" multipleItemSelectionAllowed="1" showAll="0">
      <items count="26">
        <item x="0"/>
        <item h="1" x="1"/>
        <item x="2"/>
        <item x="3"/>
        <item x="4"/>
        <item x="5"/>
        <item h="1" x="6"/>
        <item x="7"/>
        <item h="1"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Jours avant décès causé par inf pac" axis="axisRow" compact="0" outline="0" multipleItemSelectionAllowed="1" showAll="0" sortType="ascending">
      <items count="24">
        <item x="8"/>
        <item x="22"/>
        <item x="18"/>
        <item x="10"/>
        <item x="12"/>
        <item x="13"/>
        <item x="4"/>
        <item x="5"/>
        <item x="20"/>
        <item x="3"/>
        <item x="21"/>
        <item x="14"/>
        <item x="11"/>
        <item x="9"/>
        <item x="0"/>
        <item x="17"/>
        <item x="16"/>
        <item x="15"/>
        <item x="6"/>
        <item x="7"/>
        <item x="2"/>
        <item x="19"/>
        <item x="1"/>
        <item t="default"/>
      </items>
    </pivotField>
  </pivotFields>
  <rowFields count="2">
    <field x="1"/>
    <field x="89"/>
  </rowFields>
  <rowItems count="21">
    <i>
      <x/>
      <x/>
    </i>
    <i r="1">
      <x v="1"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21"/>
    </i>
    <i>
      <x v="1"/>
      <x v="9"/>
    </i>
    <i r="1">
      <x v="13"/>
    </i>
    <i r="1">
      <x v="15"/>
    </i>
    <i>
      <x v="2"/>
      <x v="5"/>
    </i>
    <i r="1">
      <x v="7"/>
    </i>
    <i r="1">
      <x v="14"/>
    </i>
    <i r="1">
      <x v="16"/>
    </i>
    <i r="1">
      <x v="19"/>
    </i>
    <i r="1">
      <x v="20"/>
    </i>
    <i>
      <x v="3"/>
      <x v="3"/>
    </i>
    <i r="1">
      <x v="11"/>
    </i>
    <i r="1">
      <x v="17"/>
    </i>
  </rowItems>
  <colItems count="1">
    <i/>
  </colItems>
  <pageFields count="3">
    <pageField fld="88" hier="0"/>
    <pageField fld="71" hier="0"/>
    <pageField fld="87" hier="0"/>
  </pageFields>
  <pivotTableStyleInfo name="Google Sheets Pivot Table Style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inf pac et ev DC" cacheId="269" applyNumberFormats="0" applyBorderFormats="0" applyFontFormats="0" applyPatternFormats="0" applyAlignmentFormats="0" applyWidthHeightFormats="0" dataCaption="" updatedVersion="3" rowGrandTotals="0" colGrandTotals="0" compact="0" compactData="0">
  <location ref="A1:D3" firstHeaderRow="1" firstDataRow="2" firstDataCol="1"/>
  <pivotFields count="89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Row" dataField="1" compact="0" outline="0" multipleItemSelectionAllowed="1" showAll="0" sortType="ascending">
      <items count="3">
        <item h="1" x="1"/>
        <item x="0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  <pivotField name="Aplasie" compact="0" outline="0" multipleItemSelectionAllowed="1" showAll="0"/>
    <pivotField name="date infection PAC" compact="0" numFmtId="14" outline="0" multipleItemSelectionAllowed="1" showAll="0"/>
    <pivotField name="DC inf PAC" axis="axisCol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date DC" compact="0" outline="0" multipleItemSelectionAllowed="1" showAll="0"/>
  </pivotFields>
  <rowFields count="1">
    <field x="71"/>
  </rowFields>
  <rowItems count="1">
    <i>
      <x v="1"/>
    </i>
  </rowItems>
  <colFields count="1">
    <field x="87"/>
  </colFields>
  <colItems count="3">
    <i>
      <x/>
    </i>
    <i>
      <x v="1"/>
    </i>
    <i>
      <x v="2"/>
    </i>
  </colItems>
  <dataFields count="1">
    <dataField name="COUNTA of infection_pac" fld="71" subtotal="count" baseField="0"/>
  </dataFields>
  <pivotTableStyleInfo name="Google Sheets Pivot Table Style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AGE MOYEN PAR TYPE NEOPLASIE" cacheId="269" applyNumberFormats="0" applyBorderFormats="0" applyFontFormats="0" applyPatternFormats="0" applyAlignmentFormats="0" applyWidthHeightFormats="0" dataCaption="" updatedVersion="3" compact="0" compactData="0">
  <location ref="A1:B13" firstHeaderRow="1" firstDataRow="1" firstDataCol="1"/>
  <pivotFields count="89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dataField="1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axis="axisRow" compact="0" outline="0" multipleItemSelectionAllowed="1" showAll="0" sortType="ascending">
      <items count="12">
        <item x="3"/>
        <item x="8"/>
        <item x="10"/>
        <item x="1"/>
        <item x="0"/>
        <item x="9"/>
        <item x="6"/>
        <item x="7"/>
        <item x="5"/>
        <item x="2"/>
        <item x="4"/>
        <item t="default"/>
      </items>
    </pivotField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  <pivotField name="Aplasie" compact="0" outline="0" multipleItemSelectionAllowed="1" showAll="0"/>
    <pivotField name="date infection PAC" compact="0" numFmtId="14" outline="0" multipleItemSelectionAllowed="1" showAll="0"/>
    <pivotField name="DC inf PAC" compact="0" outline="0" multipleItemSelectionAllowed="1" showAll="0"/>
    <pivotField name="date DC" compact="0" outline="0" multipleItemSelectionAllowed="1" showAll="0"/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age" fld="7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ourcentage de valeur des IMc p" cacheId="275" applyNumberFormats="0" applyBorderFormats="0" applyFontFormats="0" applyPatternFormats="0" applyAlignmentFormats="0" applyWidthHeightFormats="0" dataCaption="" updatedVersion="3" rowGrandTotals="0" colGrandTotals="0" compact="0" compactData="0">
  <location ref="A1:B2" firstHeaderRow="1" firstDataRow="2" firstDataCol="1"/>
  <pivotFields count="84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Col" dataField="1" compact="0" outline="0" multipleItemSelectionAllowed="1" showAll="0" sortType="ascending">
      <items count="9">
        <item m="1" x="5"/>
        <item h="1" x="4"/>
        <item h="1" m="1" x="7"/>
        <item h="1" m="1" x="6"/>
        <item h="1" x="0"/>
        <item h="1" x="2"/>
        <item h="1" x="3"/>
        <item h="1"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</pivotFields>
  <rowFields count="1">
    <field x="1"/>
  </rowFields>
  <colFields count="1">
    <field x="22"/>
  </colFields>
  <dataFields count="1">
    <dataField name="COUNTA of interval imc" fld="22" subtotal="count" baseField="0"/>
  </dataFields>
  <pivotTableStyleInfo name="Google Sheets Pivot Table Style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IMC moyen et nbre IMC calculabl" cacheId="275" applyNumberFormats="0" applyBorderFormats="0" applyFontFormats="0" applyPatternFormats="0" applyAlignmentFormats="0" applyWidthHeightFormats="0" dataCaption="" updatedVersion="3" rowGrandTotals="0" compact="0" compactData="0">
  <location ref="A3:C8" firstHeaderRow="1" firstDataRow="2" firstDataCol="1" rowPageCount="1" colPageCount="1"/>
  <pivotFields count="84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axis="axisPage" dataField="1" compact="0" outline="0" multipleItemSelectionAllowed="1" showAll="0">
      <items count="25">
        <item x="0"/>
        <item x="6"/>
        <item x="2"/>
        <item x="3"/>
        <item x="4"/>
        <item h="1" x="5"/>
        <item x="7"/>
        <item x="8"/>
        <item x="9"/>
        <item x="10"/>
        <item x="11"/>
        <item x="12"/>
        <item x="13"/>
        <item x="14"/>
        <item x="1"/>
        <item x="15"/>
        <item x="16"/>
        <item x="17"/>
        <item x="18"/>
        <item x="19"/>
        <item h="1" m="1" x="23"/>
        <item x="20"/>
        <item x="21"/>
        <item x="22"/>
        <item t="default"/>
      </items>
    </pivotField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20" hier="0"/>
  </pageFields>
  <dataFields count="2">
    <dataField name="AVERAGE of imc" fld="20" subtotal="average" baseField="0"/>
    <dataField name="nb imc renseigné" fld="20" subtotal="count" baseField="0"/>
  </dataFields>
  <pivotTableStyleInfo name="Google Sheets Pivot Table Style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eau type neoplasie onco" cacheId="275" applyNumberFormats="0" applyBorderFormats="0" applyFontFormats="0" applyPatternFormats="0" applyAlignmentFormats="0" applyWidthHeightFormats="0" dataCaption="" updatedVersion="3" compact="0" compactData="0">
  <location ref="A1:F14" firstHeaderRow="1" firstDataRow="2" firstDataCol="1"/>
  <pivotFields count="84">
    <pivotField name="id" compact="0" outline="0" multipleItemSelectionAllowed="1" showAll="0"/>
    <pivotField name="période alias" axis="axisCol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dataField="1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axis="axisRow" compact="0" outline="0" multipleItemSelectionAllowed="1" showAll="0" sortType="ascending">
      <items count="12">
        <item x="3"/>
        <item x="8"/>
        <item x="10"/>
        <item x="1"/>
        <item x="0"/>
        <item x="9"/>
        <item x="6"/>
        <item x="7"/>
        <item x="5"/>
        <item x="2"/>
        <item x="4"/>
        <item t="default"/>
      </items>
    </pivotField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ge" fld="7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ype de neoplasique " cacheId="289" applyNumberFormats="0" applyBorderFormats="0" applyFontFormats="0" applyPatternFormats="0" applyAlignmentFormats="0" applyWidthHeightFormats="0" dataCaption="" updatedVersion="3" compact="0" compactData="0">
  <location ref="A1:H32" firstHeaderRow="1" firstDataRow="2" firstDataCol="3"/>
  <pivotFields count="83">
    <pivotField name="id" compact="0" outline="0" multipleItemSelectionAllowed="1" showAll="0"/>
    <pivotField name="période alias" axis="axisCol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axis="axisRow" compact="0" outline="0" multipleItemSelectionAllowed="1" showAll="0" sortType="ascending">
      <items count="3">
        <item x="1"/>
        <item x="0"/>
        <item t="default"/>
      </items>
    </pivotField>
    <pivotField name="Type de néoplasie" axis="axisRow" compact="0" outline="0" multipleItemSelectionAllowed="1" showAll="0" sortType="ascending" defaultSubtotal="0">
      <items count="11">
        <item x="3"/>
        <item x="8"/>
        <item x="10"/>
        <item x="1"/>
        <item x="0"/>
        <item x="9"/>
        <item x="6"/>
        <item x="7"/>
        <item x="5"/>
        <item x="2"/>
        <item x="4"/>
      </items>
    </pivotField>
    <pivotField name="diagnostic" axis="axisRow" dataField="1" compact="0" outline="0" multipleItemSelectionAllowed="1" showAll="0" sortType="ascending">
      <items count="28">
        <item x="18"/>
        <item x="24"/>
        <item x="7"/>
        <item x="6"/>
        <item x="16"/>
        <item x="4"/>
        <item x="25"/>
        <item x="15"/>
        <item x="14"/>
        <item x="3"/>
        <item x="17"/>
        <item x="23"/>
        <item x="12"/>
        <item x="26"/>
        <item x="11"/>
        <item x="21"/>
        <item x="9"/>
        <item x="10"/>
        <item x="1"/>
        <item x="13"/>
        <item x="20"/>
        <item x="0"/>
        <item x="19"/>
        <item x="22"/>
        <item x="2"/>
        <item x="8"/>
        <item x="5"/>
        <item t="default"/>
      </items>
    </pivotField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3">
    <field x="13"/>
    <field x="14"/>
    <field x="15"/>
  </rowFields>
  <rowItems count="30">
    <i>
      <x/>
      <x/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22"/>
    </i>
    <i r="2">
      <x v="23"/>
    </i>
    <i t="default">
      <x/>
    </i>
    <i>
      <x v="1"/>
      <x v="1"/>
      <x v="4"/>
    </i>
    <i r="1">
      <x v="2"/>
      <x v="13"/>
    </i>
    <i r="1">
      <x v="3"/>
      <x/>
    </i>
    <i r="2">
      <x v="1"/>
    </i>
    <i r="2">
      <x v="2"/>
    </i>
    <i r="2">
      <x v="5"/>
    </i>
    <i r="2">
      <x v="15"/>
    </i>
    <i r="2">
      <x v="18"/>
    </i>
    <i r="1">
      <x v="4"/>
      <x v="17"/>
    </i>
    <i r="2">
      <x v="21"/>
    </i>
    <i r="2">
      <x v="25"/>
    </i>
    <i r="1">
      <x v="5"/>
      <x v="6"/>
    </i>
    <i r="1">
      <x v="6"/>
      <x v="16"/>
    </i>
    <i r="1">
      <x v="7"/>
      <x v="19"/>
    </i>
    <i r="1">
      <x v="8"/>
      <x v="3"/>
    </i>
    <i r="1">
      <x v="9"/>
      <x v="24"/>
    </i>
    <i r="1">
      <x v="10"/>
      <x v="20"/>
    </i>
    <i r="2">
      <x v="26"/>
    </i>
    <i t="default"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A of diagnostic" fld="15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roportions type de neoplasique" cacheId="289" applyNumberFormats="0" applyBorderFormats="0" applyFontFormats="0" applyPatternFormats="0" applyAlignmentFormats="0" applyWidthHeightFormats="0" dataCaption="" updatedVersion="3" compact="0" compactData="0">
  <location ref="A1:B12" firstHeaderRow="1" firstDataRow="1" firstDataCol="1"/>
  <pivotFields count="83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axis="axisRow" dataField="1" compact="0" outline="0" multipleItemSelectionAllowed="1" showAll="0" sortType="descending">
      <items count="12">
        <item x="0"/>
        <item x="1"/>
        <item x="2"/>
        <item h="1"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4"/>
  </rowFields>
  <rowItems count="11">
    <i>
      <x v="1"/>
    </i>
    <i>
      <x/>
    </i>
    <i>
      <x v="6"/>
    </i>
    <i>
      <x v="4"/>
    </i>
    <i>
      <x v="7"/>
    </i>
    <i>
      <x v="10"/>
    </i>
    <i>
      <x v="2"/>
    </i>
    <i>
      <x v="9"/>
    </i>
    <i>
      <x v="8"/>
    </i>
    <i>
      <x v="5"/>
    </i>
    <i t="grand">
      <x/>
    </i>
  </rowItems>
  <colItems count="1">
    <i/>
  </colItems>
  <dataFields count="1">
    <dataField name="NB type de néoplasie" fld="14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albu chez les sup a 35" cacheId="293" applyNumberFormats="0" applyBorderFormats="0" applyFontFormats="0" applyPatternFormats="0" applyAlignmentFormats="0" applyWidthHeightFormats="0" dataCaption="" updatedVersion="3" compact="0" compactData="0">
  <location ref="A1:C4" firstHeaderRow="1" firstDataRow="3" firstDataCol="1"/>
  <pivotFields count="82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Col" dataField="1" compact="0" outline="0" multipleItemSelectionAllowed="1" showAll="0" sortType="ascending">
      <items count="9">
        <item m="1" x="5"/>
        <item h="1" x="4"/>
        <item h="1" m="1" x="7"/>
        <item h="1" m="1" x="6"/>
        <item h="1" x="0"/>
        <item h="1" x="2"/>
        <item h="1" x="3"/>
        <item h="1"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axis="axisRow" dataField="1" compact="0" outline="0" multipleItemSelectionAllowed="1" showAll="0" sortType="ascending">
      <items count="29">
        <item x="14"/>
        <item x="8"/>
        <item x="26"/>
        <item x="23"/>
        <item x="27"/>
        <item x="13"/>
        <item x="19"/>
        <item x="7"/>
        <item x="2"/>
        <item x="18"/>
        <item x="25"/>
        <item x="15"/>
        <item x="6"/>
        <item x="1"/>
        <item x="5"/>
        <item x="3"/>
        <item x="12"/>
        <item x="0"/>
        <item x="21"/>
        <item x="9"/>
        <item x="22"/>
        <item x="10"/>
        <item x="16"/>
        <item x="17"/>
        <item x="11"/>
        <item x="20"/>
        <item x="24"/>
        <item x="4"/>
        <item t="default"/>
      </items>
    </pivotField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</pivotFields>
  <rowFields count="1">
    <field x="35"/>
  </rowFields>
  <rowItems count="1">
    <i t="grand">
      <x/>
    </i>
  </rowItems>
  <colFields count="2">
    <field x="22"/>
    <field x="-2"/>
  </colFields>
  <colItems count="2">
    <i t="grand">
      <x/>
    </i>
    <i t="grand" i="1">
      <x v="1"/>
    </i>
  </colItems>
  <dataFields count="2">
    <dataField name="COUNTA of interval imc" fld="22" subtotal="count" baseField="0"/>
    <dataField name="COUNTA of albumine" fld="35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nbre peséeperiode" cacheId="300" applyNumberFormats="0" applyBorderFormats="0" applyFontFormats="0" applyPatternFormats="0" applyAlignmentFormats="0" applyWidthHeightFormats="0" dataCaption="" updatedVersion="3" compact="0" compactData="0">
  <location ref="A1:B6" firstHeaderRow="1" firstDataRow="1" firstDataCol="1"/>
  <pivotFields count="8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h="1"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dataField="1" compact="0" outline="0" multipleItemSelectionAllowed="1" showAll="0"/>
    <pivotField name="nb_pesées_int" compact="0" outline="0" multipleItemSelectionAllowed="1" showAll="0" sortType="ascending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nb_pesees" fld="23" baseField="0" baseItem="0"/>
  </dataFields>
  <pivotTableStyleInfo name="Google Sheets Pivot Table Style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Pourcentage d'hommes et de femm" cacheId="300" applyNumberFormats="0" applyBorderFormats="0" applyFontFormats="0" applyPatternFormats="0" applyAlignmentFormats="0" applyWidthHeightFormats="0" dataCaption="" updatedVersion="3" rowGrandTotals="0" compact="0" compactData="0" chartFormat="1">
  <location ref="A1:B3" firstHeaderRow="1" firstDataRow="1" firstDataCol="1"/>
  <pivotFields count="85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axis="axisRow" dataField="1" compact="0" outline="0" multipleItemSelectionAllowed="1" showAll="0" sortType="ascending">
      <items count="3">
        <item x="0"/>
        <item x="1"/>
        <item t="default"/>
      </items>
    </pivotField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8"/>
  </rowFields>
  <rowItems count="2">
    <i>
      <x/>
    </i>
    <i>
      <x v="1"/>
    </i>
  </rowItems>
  <colItems count="1">
    <i/>
  </colItems>
  <dataFields count="1">
    <dataField name="COUNTA of sexe" fld="8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repartition des IMC infnormaux " cacheId="300" applyNumberFormats="0" applyBorderFormats="0" applyFontFormats="0" applyPatternFormats="0" applyAlignmentFormats="0" applyWidthHeightFormats="0" dataCaption="" updatedVersion="3" rowGrandTotals="0" compact="0" compactData="0">
  <location ref="A1:B2" firstHeaderRow="1" firstDataRow="2" firstDataCol="1"/>
  <pivotFields count="8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Col" dataField="1" compact="0" outline="0" multipleItemSelectionAllowed="1" showAll="0" sortType="descending">
      <items count="9">
        <item h="1" x="1"/>
        <item h="1" x="3"/>
        <item h="1" x="2"/>
        <item h="1" x="0"/>
        <item m="1" x="6"/>
        <item m="1" x="7"/>
        <item h="1" x="4"/>
        <item m="1" x="5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1"/>
  </rowFields>
  <colFields count="1">
    <field x="22"/>
  </colFields>
  <colItems count="1">
    <i t="grand">
      <x/>
    </i>
  </colItems>
  <dataFields count="1">
    <dataField name="COUNTA of interval imc" fld="22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Nombre consultations diet par p" cacheId="300" applyNumberFormats="0" applyBorderFormats="0" applyFontFormats="0" applyPatternFormats="0" applyAlignmentFormats="0" applyWidthHeightFormats="0" dataCaption="" updatedVersion="3" rowGrandTotals="0" compact="0" compactData="0">
  <location ref="A1:C14" firstHeaderRow="1" firstDataRow="1" firstDataCol="2"/>
  <pivotFields count="8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axis="axisRow" dataField="1" compact="0" outline="0" multipleItemSelectionAllowed="1" showAll="0" sortType="ascending" defaultSubtotal="0">
      <items count="4">
        <item x="0"/>
        <item x="2"/>
        <item x="1"/>
        <item x="3"/>
      </items>
    </pivotField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2">
    <field x="43"/>
    <field x="1"/>
  </rowFields>
  <rowItems count="13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 v="2"/>
    </i>
  </rowItems>
  <colItems count="1">
    <i/>
  </colItems>
  <dataFields count="1">
    <dataField name="COUNTA of nb_consultation_diet" fld="43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IMC renseigne et non renseignés" cacheId="300" applyNumberFormats="0" applyBorderFormats="0" applyFontFormats="0" applyPatternFormats="0" applyAlignmentFormats="0" applyWidthHeightFormats="0" dataCaption="" updatedVersion="3" compact="0" compactData="0">
  <location ref="A1:B7" firstHeaderRow="1" firstDataRow="1" firstDataCol="1"/>
  <pivotFields count="85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Row" dataField="1" compact="0" outline="0" multipleItemSelectionAllowed="1" showAll="0" sortType="ascending">
      <items count="9">
        <item m="1" x="5"/>
        <item x="4"/>
        <item m="1" x="7"/>
        <item m="1" x="6"/>
        <item x="0"/>
        <item x="2"/>
        <item x="3"/>
        <item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22"/>
  </rowFields>
  <rowItems count="6">
    <i>
      <x v="1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A of interval imc" fld="22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albuminemie en fction IMC" cacheId="300" applyNumberFormats="0" applyBorderFormats="0" applyFontFormats="0" applyPatternFormats="0" applyAlignmentFormats="0" applyWidthHeightFormats="0" dataCaption="" updatedVersion="3" rowGrandTotals="0" compact="0" compactData="0">
  <location ref="A1:B1" firstHeaderRow="1" firstDataRow="1" firstDataCol="1"/>
  <pivotFields count="85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Row" compact="0" outline="0" multipleItemSelectionAllowed="1" showAll="0" sortType="ascending">
      <items count="9">
        <item m="1" x="5"/>
        <item h="1" x="4"/>
        <item h="1" m="1" x="7"/>
        <item h="1" m="1" x="6"/>
        <item h="1" x="0"/>
        <item h="1" x="2"/>
        <item h="1" x="3"/>
        <item h="1"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dataField="1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22"/>
  </rowFields>
  <colItems count="1">
    <i/>
  </colItems>
  <dataFields count="1">
    <dataField name="AVERAGE of albumine" fld="35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Repartition des IMC toutes peri" cacheId="300" applyNumberFormats="0" applyBorderFormats="0" applyFontFormats="0" applyPatternFormats="0" applyAlignmentFormats="0" applyWidthHeightFormats="0" dataCaption="" updatedVersion="3" compact="0" compactData="0">
  <location ref="A1:B3" firstHeaderRow="1" firstDataRow="1" firstDataCol="1"/>
  <pivotFields count="85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Row" dataField="1" compact="0" outline="0" multipleItemSelectionAllowed="1" showAll="0" sortType="ascending">
      <items count="9">
        <item m="1" x="5"/>
        <item h="1" x="4"/>
        <item h="1" m="1" x="7"/>
        <item h="1" m="1" x="6"/>
        <item h="1" x="0"/>
        <item h="1" x="2"/>
        <item x="3"/>
        <item h="1"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22"/>
  </rowFields>
  <rowItems count="2">
    <i>
      <x v="6"/>
    </i>
    <i t="grand">
      <x/>
    </i>
  </rowItems>
  <colItems count="1">
    <i/>
  </colItems>
  <dataFields count="1">
    <dataField name="COUNTA of interval imc" fld="22" subtotal="count" baseField="0"/>
  </dataFields>
  <pivotTableStyleInfo name="Google Sheets Pivot Table Style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DS chez les IMC extreme" cacheId="300" applyNumberFormats="0" applyBorderFormats="0" applyFontFormats="0" applyPatternFormats="0" applyAlignmentFormats="0" applyWidthHeightFormats="0" dataCaption="" updatedVersion="3" rowGrandTotals="0" colGrandTotals="0" compact="0" compactData="0">
  <location ref="A3:B4" firstHeaderRow="1" firstDataRow="2" firstDataCol="1" rowPageCount="1" colPageCount="1"/>
  <pivotFields count="8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Col" compact="0" outline="0" multipleItemSelectionAllowed="1" showAll="0" sortType="ascending">
      <items count="9">
        <item m="1" x="5"/>
        <item h="1" x="4"/>
        <item h="1" m="1" x="7"/>
        <item h="1" m="1" x="6"/>
        <item h="1" x="0"/>
        <item h="1" x="2"/>
        <item h="1" x="3"/>
        <item h="1"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axis="axisPage" dataField="1" compact="0" outline="0" multipleItemSelectionAllowed="1" showAll="0">
      <items count="9">
        <item h="1" m="1" x="5"/>
        <item m="1" x="4"/>
        <item h="1" m="1" x="7"/>
        <item h="1" m="1" x="6"/>
        <item h="1" x="3"/>
        <item h="1" x="1"/>
        <item h="1" x="2"/>
        <item h="1" x="0"/>
        <item t="default"/>
      </items>
    </pivotField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1"/>
  </rowFields>
  <colFields count="1">
    <field x="22"/>
  </colFields>
  <pageFields count="1">
    <pageField fld="36" hier="0"/>
  </pageFields>
  <dataFields count="1">
    <dataField name="COUNTA of EN" fld="36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DM  chez les IMC extreme" cacheId="300" applyNumberFormats="0" applyBorderFormats="0" applyFontFormats="0" applyPatternFormats="0" applyAlignmentFormats="0" applyWidthHeightFormats="0" dataCaption="" updatedVersion="3" colGrandTotals="0" compact="0" compactData="0">
  <location ref="A3:B5" firstHeaderRow="1" firstDataRow="2" firstDataCol="1" rowPageCount="1" colPageCount="1"/>
  <pivotFields count="8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axis="axisCol" compact="0" outline="0" multipleItemSelectionAllowed="1" showAll="0" sortType="ascending">
      <items count="9">
        <item m="1" x="5"/>
        <item h="1" x="4"/>
        <item h="1" m="1" x="7"/>
        <item h="1" m="1" x="6"/>
        <item h="1" x="0"/>
        <item h="1" x="2"/>
        <item h="1" x="3"/>
        <item h="1" x="1"/>
        <item t="default"/>
      </items>
    </pivotField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axis="axisPage" dataField="1" compact="0" outline="0" multipleItemSelectionAllowed="1" showAll="0">
      <items count="9">
        <item m="1" x="5"/>
        <item h="1" m="1" x="4"/>
        <item m="1" x="7"/>
        <item h="1" m="1" x="6"/>
        <item h="1" x="3"/>
        <item h="1" x="1"/>
        <item h="1" x="2"/>
        <item h="1" x="0"/>
        <item t="default"/>
      </items>
    </pivotField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  <pivotField name="commentaires" compact="0" outline="0" multipleItemSelectionAllowed="1" showAll="0"/>
    <pivotField name="remarques" compact="0" outline="0" multipleItemSelectionAllowed="1" showAll="0"/>
  </pivotFields>
  <rowFields count="1">
    <field x="1"/>
  </rowFields>
  <rowItems count="1">
    <i t="grand">
      <x/>
    </i>
  </rowItems>
  <colFields count="1">
    <field x="22"/>
  </colFields>
  <pageFields count="1">
    <pageField fld="36" hier="0"/>
  </pageFields>
  <dataFields count="1">
    <dataField name="COUNTA of EN" fld="36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Ratio homme femme" cacheId="289" applyNumberFormats="0" applyBorderFormats="0" applyFontFormats="0" applyPatternFormats="0" applyAlignmentFormats="0" applyWidthHeightFormats="0" dataCaption="" updatedVersion="3" colGrandTotals="0" compact="0" compactData="0">
  <location ref="A1:C7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axis="axisCol" dataField="1" compact="0" outline="0" multipleItemSelectionAllowed="1" showAll="0" sortType="ascending">
      <items count="3">
        <item x="0"/>
        <item x="1"/>
        <item t="default"/>
      </items>
    </pivotField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2">
    <i>
      <x/>
    </i>
    <i>
      <x v="1"/>
    </i>
  </colItems>
  <dataFields count="1">
    <dataField name="COUNTA of sexe" fld="8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moyenne de l'age des patients" cacheId="289" applyNumberFormats="0" applyBorderFormats="0" applyFontFormats="0" applyPatternFormats="0" applyAlignmentFormats="0" applyWidthHeightFormats="0" dataCaption="" updatedVersion="3" rowGrandTotals="0" compact="0" compactData="0">
  <location ref="A1:B5" firstHeaderRow="1" firstDataRow="1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dataField="1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Moyenne d'age" fld="7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Onco|Hémato infection pac  péri" cacheId="289" applyNumberFormats="0" applyBorderFormats="0" applyFontFormats="0" applyPatternFormats="0" applyAlignmentFormats="0" applyWidthHeightFormats="0" dataCaption="" updatedVersion="3" compact="0" compactData="0">
  <location ref="A1:E15" firstHeaderRow="1" firstDataRow="2" firstDataCol="2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axis="axisCol" dataField="1" compact="0" outline="0" multipleItemSelectionAllowed="1" showAll="0" sortType="ascending">
      <items count="3">
        <item x="1"/>
        <item x="0"/>
        <item t="default"/>
      </items>
    </pivotField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Row" compact="0" outline="0" multipleItemSelectionAllowed="1" showAll="0" sortType="descending">
      <items count="3">
        <item x="0"/>
        <item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2">
    <field x="1"/>
    <field x="71"/>
  </rowFields>
  <rowItems count="13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A of onco_hemato" fld="13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nbre onco hemato" cacheId="289" applyNumberFormats="0" applyBorderFormats="0" applyFontFormats="0" applyPatternFormats="0" applyAlignmentFormats="0" applyWidthHeightFormats="0" dataCaption="" updatedVersion="3" compact="0" compactData="0">
  <location ref="A1:D7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axis="axisCol" dataField="1" compact="0" outline="0" multipleItemSelectionAllowed="1" showAll="0" sortType="ascending">
      <items count="3">
        <item x="1"/>
        <item x="0"/>
        <item t="default"/>
      </items>
    </pivotField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A of onco_hemato" fld="13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durée moyenne du sejour periode" cacheId="289" applyNumberFormats="0" applyBorderFormats="0" applyFontFormats="0" applyPatternFormats="0" applyAlignmentFormats="0" applyWidthHeightFormats="0" dataCaption="" updatedVersion="3" rowGrandTotals="0" compact="0" compactData="0">
  <location ref="A3:B7" firstHeaderRow="1" firstDataRow="1" firstDataCol="1" rowPageCount="1" colPageCount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axis="axisPage" dataField="1" compact="0" outline="0" multipleItemSelectionAllowed="1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pageFields count="1">
    <pageField fld="12" hier="0"/>
  </pageFields>
  <dataFields count="1">
    <dataField name="AVERAGE of duree_hospit" fld="12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RATIO HOMMEFEMME" cacheId="289" applyNumberFormats="0" applyBorderFormats="0" applyFontFormats="0" applyPatternFormats="0" applyAlignmentFormats="0" applyWidthHeightFormats="0" dataCaption="" updatedVersion="3" rowGrandTotals="0" colGrandTotals="0" compact="0" compactData="0">
  <location ref="A1:C6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axis="axisCol" dataField="1" compact="0" outline="0" multipleItemSelectionAllowed="1" showAll="0" sortType="ascending">
      <items count="3">
        <item x="0"/>
        <item x="1"/>
        <item t="default"/>
      </items>
    </pivotField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8"/>
  </colFields>
  <colItems count="2">
    <i>
      <x/>
    </i>
    <i>
      <x v="1"/>
    </i>
  </colItems>
  <dataFields count="1">
    <dataField name="COUNTA of sexe" fld="8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pec MYCOSE" cacheId="289" applyNumberFormats="0" applyBorderFormats="0" applyFontFormats="0" applyPatternFormats="0" applyAlignmentFormats="0" applyWidthHeightFormats="0" dataCaption="" updatedVersion="3" compact="0" compactData="0">
  <location ref="A1:D7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axis="axisCol" dataField="1" compact="0" outline="0" multipleItemSelectionAllowed="1" showAll="0" sortType="ascending">
      <items count="3">
        <item x="1"/>
        <item x="0"/>
        <item t="default"/>
      </items>
    </pivotField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50"/>
  </colFields>
  <colItems count="3">
    <i>
      <x/>
    </i>
    <i>
      <x v="1"/>
    </i>
    <i t="grand">
      <x/>
    </i>
  </colItems>
  <dataFields count="1">
    <dataField name="COUNTA of pec_mycose" fld="50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bactérie d'infection pac par pé" cacheId="289" applyNumberFormats="0" applyBorderFormats="0" applyFontFormats="0" applyPatternFormats="0" applyAlignmentFormats="0" applyWidthHeightFormats="0" dataCaption="" updatedVersion="3" compact="0" compactData="0">
  <location ref="A3:I9" firstHeaderRow="1" firstDataRow="2" firstDataCol="1" rowPageCount="1" colPageCount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Page" compact="0" outline="0" multipleItemSelectionAllowed="1" showAll="0">
      <items count="3">
        <item x="0"/>
        <item h="1"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dataField="1" compact="0" outline="0" multipleItemSelectionAllowed="1" showAll="0"/>
    <pivotField name="e.coli" dataField="1" compact="0" outline="0" multipleItemSelectionAllowed="1" showAll="0"/>
    <pivotField name="staph epi" dataField="1" compact="0" outline="0" multipleItemSelectionAllowed="1" showAll="0"/>
    <pivotField name="staph ominis" dataField="1" compact="0" outline="0" multipleItemSelectionAllowed="1" showAll="0"/>
    <pivotField name="staph aureus" dataField="1" compact="0" outline="0" multipleItemSelectionAllowed="1" showAll="0"/>
    <pivotField name="klebsielle" dataField="1" compact="0" outline="0" multipleItemSelectionAllowed="1" showAll="0"/>
    <pivotField name="eu.fecalis" dataField="1" compact="0" outline="0" multipleItemSelectionAllowed="1" showAll="0"/>
    <pivotField name="pneumoccoque" dataField="1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71" hier="0"/>
  </pageFields>
  <dataFields count="8">
    <dataField name="e.coli" fld="76" subtotal="count" baseField="0"/>
    <dataField name="eu.fecalis" fld="81" subtotal="count" baseField="0"/>
    <dataField name="klebsielle" fld="80" subtotal="count" baseField="0"/>
    <dataField name="pneumoccoque" fld="82" subtotal="count" baseField="0"/>
    <dataField name="pyo" fld="75" subtotal="count" baseField="0"/>
    <dataField name="staph aureus" fld="79" subtotal="count" baseField="0"/>
    <dataField name="staph epi" fld="77" subtotal="count" baseField="0"/>
    <dataField name="staph ominis" fld="78" subtotal="count" baseField="0"/>
  </dataFields>
  <pivotTableStyleInfo name="Google Sheets Pivot Table Style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name="inf pac par periode" cacheId="289" applyNumberFormats="0" applyBorderFormats="0" applyFontFormats="0" applyPatternFormats="0" applyAlignmentFormats="0" applyWidthHeightFormats="0" dataCaption="" updatedVersion="3" rowGrandTotals="0" colGrandTotals="0" compact="0" compactData="0">
  <location ref="A1:B6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Col" dataField="1" compact="0" outline="0" multipleItemSelectionAllowed="1" showAll="0" sortType="ascending">
      <items count="3">
        <item h="1" x="1"/>
        <item x="0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71"/>
  </colFields>
  <colItems count="1">
    <i>
      <x v="1"/>
    </i>
  </colItems>
  <dataFields count="1">
    <dataField name="COUNTA of infection_pac" fld="71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name="nre obese  pariode" cacheId="289" applyNumberFormats="0" applyBorderFormats="0" applyFontFormats="0" applyPatternFormats="0" applyAlignmentFormats="0" applyWidthHeightFormats="0" dataCaption="" updatedVersion="3" compact="0" compactData="0">
  <location ref="A1:N7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axis="axisCol" dataField="1" compact="0" outline="0" multipleItemSelectionAllowed="1" showAll="0" sortType="ascending">
      <items count="25">
        <item h="1" m="1" x="23"/>
        <item h="1" x="13"/>
        <item h="1" x="15"/>
        <item h="1" x="10"/>
        <item h="1" x="16"/>
        <item h="1" x="11"/>
        <item h="1" x="7"/>
        <item h="1" x="4"/>
        <item h="1" x="8"/>
        <item h="1" x="12"/>
        <item h="1" x="0"/>
        <item x="2"/>
        <item x="3"/>
        <item x="6"/>
        <item x="19"/>
        <item x="14"/>
        <item x="9"/>
        <item x="22"/>
        <item x="1"/>
        <item x="21"/>
        <item x="17"/>
        <item x="20"/>
        <item x="18"/>
        <item h="1" x="5"/>
        <item t="default"/>
      </items>
    </pivotField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0"/>
  </colFields>
  <colItems count="13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COUNTA of imc" fld="20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name="moyene des albuperiode" cacheId="289" applyNumberFormats="0" applyBorderFormats="0" applyFontFormats="0" applyPatternFormats="0" applyAlignmentFormats="0" applyWidthHeightFormats="0" dataCaption="" updatedVersion="3" compact="0" compactData="0">
  <location ref="A3:B8" firstHeaderRow="1" firstDataRow="1" firstDataCol="1" rowPageCount="1" colPageCount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axis="axisPage" dataField="1" compact="0" outline="0" multipleItemSelectionAllowed="1" showAll="0">
      <items count="29">
        <item x="0"/>
        <item x="1"/>
        <item x="2"/>
        <item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5" hier="0"/>
  </pageFields>
  <dataFields count="1">
    <dataField name="moyenne albumine" fld="35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name="denutrition et infection" cacheId="289" applyNumberFormats="0" applyBorderFormats="0" applyFontFormats="0" applyPatternFormats="0" applyAlignmentFormats="0" applyWidthHeightFormats="0" dataCaption="" updatedVersion="3" compact="0" compactData="0">
  <location ref="A3:F9" firstHeaderRow="1" firstDataRow="2" firstDataCol="1" rowPageCount="1" colPageCount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axis="axisCol" dataField="1" compact="0" outline="0" multipleItemSelectionAllowed="1" showAll="0" sortType="ascending">
      <items count="9">
        <item x="0"/>
        <item x="2"/>
        <item x="1"/>
        <item x="3"/>
        <item m="1" x="7"/>
        <item m="1" x="4"/>
        <item m="1" x="6"/>
        <item m="1" x="5"/>
        <item t="default"/>
      </items>
    </pivotField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Page" compact="0" outline="0" multipleItemSelectionAllowed="1" showAll="0">
      <items count="3">
        <item x="0"/>
        <item h="1"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5">
    <i>
      <x/>
    </i>
    <i>
      <x v="1"/>
    </i>
    <i>
      <x v="2"/>
    </i>
    <i>
      <x v="3"/>
    </i>
    <i t="grand">
      <x/>
    </i>
  </colItems>
  <pageFields count="1">
    <pageField fld="71" hier="0"/>
  </pageFields>
  <dataFields count="1">
    <dataField name="COUNTA of EN" fld="36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name="CHIMIO PO ET IV" cacheId="289" applyNumberFormats="0" applyBorderFormats="0" applyFontFormats="0" applyPatternFormats="0" applyAlignmentFormats="0" applyWidthHeightFormats="0" dataCaption="" updatedVersion="3" compact="0" compactData="0">
  <location ref="A1:E7" firstHeaderRow="1" firstDataRow="2" firstDataCol="1"/>
  <pivotFields count="83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axis="axisCol" dataField="1" compact="0" outline="0" multipleItemSelectionAllowed="1" showAll="0" sortType="ascending">
      <items count="5">
        <item h="1" x="3"/>
        <item x="1"/>
        <item x="0"/>
        <item x="2"/>
        <item t="default"/>
      </items>
    </pivotField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  <pivotField name="pyo" compact="0" outline="0" multipleItemSelectionAllowed="1" showAll="0"/>
    <pivotField name="e.coli" compact="0" outline="0" multipleItemSelectionAllowed="1" showAll="0"/>
    <pivotField name="staph epi" compact="0" outline="0" multipleItemSelectionAllowed="1" showAll="0"/>
    <pivotField name="staph ominis" compact="0" outline="0" multipleItemSelectionAllowed="1" showAll="0"/>
    <pivotField name="staph aureus" compact="0" outline="0" multipleItemSelectionAllowed="1" showAll="0"/>
    <pivotField name="klebsielle" compact="0" outline="0" multipleItemSelectionAllowed="1" showAll="0"/>
    <pivotField name="eu.fecalis" compact="0" outline="0" multipleItemSelectionAllowed="1" showAll="0"/>
    <pivotField name="pneumoccoqu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70"/>
  </colFields>
  <colItems count="4">
    <i>
      <x v="1"/>
    </i>
    <i>
      <x v="2"/>
    </i>
    <i>
      <x v="3"/>
    </i>
    <i t="grand">
      <x/>
    </i>
  </colItems>
  <dataFields count="1">
    <dataField name="COUNTA of chimio" fld="70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name="nb infection pac par type de nu" cacheId="305" applyNumberFormats="0" applyBorderFormats="0" applyFontFormats="0" applyPatternFormats="0" applyAlignmentFormats="0" applyWidthHeightFormats="0" dataCaption="" updatedVersion="3" rowGrandTotals="0" colGrandTotals="0" compact="0" compactData="0">
  <location ref="A7:D24" firstHeaderRow="1" firstDataRow="2" firstDataCol="2"/>
  <pivotFields count="7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axis="axisRow" compact="0" outline="0" multipleItemSelectionAllowed="1" showAll="0" sortType="ascending">
      <items count="4">
        <item x="2"/>
        <item x="1"/>
        <item x="0"/>
        <item t="default"/>
      </items>
    </pivotField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Col" dataField="1" compact="0" outline="0" multipleItemSelectionAllowed="1" showAll="0" sortType="ascending">
      <items count="3">
        <item x="1"/>
        <item x="0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</pivotFields>
  <rowFields count="2">
    <field x="1"/>
    <field x="55"/>
  </rowFields>
  <rowItems count="16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</rowItems>
  <colFields count="1">
    <field x="71"/>
  </colFields>
  <colItems count="2">
    <i>
      <x/>
    </i>
    <i>
      <x v="1"/>
    </i>
  </colItems>
  <dataFields count="1">
    <dataField name="COUNTA of infection_pac" fld="71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name="nbre inf PAC chez les NP" cacheId="305" applyNumberFormats="0" applyBorderFormats="0" applyFontFormats="0" applyPatternFormats="0" applyAlignmentFormats="0" applyWidthHeightFormats="0" dataCaption="" updatedVersion="3" rowGrandTotals="0" compact="0" compactData="0">
  <location ref="A4:B8" firstHeaderRow="1" firstDataRow="1" firstDataCol="1" rowPageCount="2" colPageCount="1"/>
  <pivotFields count="7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axis="axisPage" compact="0" outline="0" multipleItemSelectionAllowed="1" showAll="0">
      <items count="4">
        <item h="1" x="0"/>
        <item x="1"/>
        <item h="1" x="2"/>
        <item t="default"/>
      </items>
    </pivotField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Page" dataField="1" compact="0" outline="0" multipleItemSelectionAllowed="1" showAll="0">
      <items count="3">
        <item x="0"/>
        <item h="1"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pageFields count="2">
    <pageField fld="55" hier="0"/>
    <pageField fld="71" hier="0"/>
  </pageFields>
  <dataFields count="1">
    <dataField name="infection pac" fld="71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name="% inf PAC chez les NP" cacheId="305" applyNumberFormats="0" applyBorderFormats="0" applyFontFormats="0" applyPatternFormats="0" applyAlignmentFormats="0" applyWidthHeightFormats="0" dataCaption="" updatedVersion="3" rowGrandTotals="0" colGrandTotals="0" compact="0" compactData="0">
  <location ref="A3:C8" firstHeaderRow="1" firstDataRow="2" firstDataCol="1" rowPageCount="1" colPageCount="1"/>
  <pivotFields count="7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axis="axisPage" compact="0" outline="0" multipleItemSelectionAllowed="1" showAll="0">
      <items count="4">
        <item h="1" x="0"/>
        <item x="1"/>
        <item h="1" x="2"/>
        <item t="default"/>
      </items>
    </pivotField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Col" dataField="1" compact="0" outline="0" multipleItemSelectionAllowed="1" showAll="0" sortType="descending">
      <items count="3">
        <item x="0"/>
        <item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71"/>
  </colFields>
  <colItems count="2">
    <i>
      <x/>
    </i>
    <i>
      <x v="1"/>
    </i>
  </colItems>
  <pageFields count="1">
    <pageField fld="55" hier="0"/>
  </pageFields>
  <dataFields count="1">
    <dataField name="COUNTA of infection_pac" fld="71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name="% type nutrition" cacheId="305" applyNumberFormats="0" applyBorderFormats="0" applyFontFormats="0" applyPatternFormats="0" applyAlignmentFormats="0" applyWidthHeightFormats="0" dataCaption="" updatedVersion="3" colGrandTotals="0" compact="0" compactData="0">
  <location ref="A1:D7" firstHeaderRow="1" firstDataRow="2" firstDataCol="1"/>
  <pivotFields count="7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axis="axisCol" dataField="1" compact="0" outline="0" multipleItemSelectionAllowed="1" showAll="0" sortType="descending">
      <items count="4">
        <item x="0"/>
        <item x="1"/>
        <item x="2"/>
        <item t="default"/>
      </items>
    </pivotField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55"/>
  </colFields>
  <colItems count="3">
    <i>
      <x/>
    </i>
    <i>
      <x v="1"/>
    </i>
    <i>
      <x v="2"/>
    </i>
  </colItems>
  <dataFields count="1">
    <dataField name="COUNTA of type_nutrition" fld="55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name="infection pac" cacheId="305" applyNumberFormats="0" applyBorderFormats="0" applyFontFormats="0" applyPatternFormats="0" applyAlignmentFormats="0" applyWidthHeightFormats="0" dataCaption="" updatedVersion="3" colGrandTotals="0" compact="0" compactData="0">
  <location ref="A1:B7" firstHeaderRow="1" firstDataRow="2" firstDataCol="1"/>
  <pivotFields count="75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axis="axisCol" dataField="1" compact="0" outline="0" multipleItemSelectionAllowed="1" showAll="0" sortType="descending">
      <items count="3">
        <item x="0"/>
        <item h="1" x="1"/>
        <item t="default"/>
      </items>
    </pivotField>
    <pivotField name="date hemoc" compact="0" outline="0" multipleItemSelectionAllowed="1" showAll="0"/>
    <pivotField name="bacterio" compact="0" outline="0" multipleItemSelectionAllowed="1" showAll="0"/>
    <pivotField name="infection commentaire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71"/>
  </colFields>
  <colItems count="1">
    <i>
      <x/>
    </i>
  </colItems>
  <dataFields count="1">
    <dataField name="COUNTA of infection_pac" fld="71" subtotal="count" baseField="0"/>
  </dataFields>
  <pivotTableStyleInfo name="Google Sheets Pivot Table Style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name="mm" cacheId="310" applyNumberFormats="0" applyBorderFormats="0" applyFontFormats="0" applyPatternFormats="0" applyAlignmentFormats="0" applyWidthHeightFormats="0" dataCaption="" updatedVersion="3" colGrandTotals="0" compact="0" compactData="0">
  <location ref="A1:AX7" firstHeaderRow="1" firstDataRow="2" firstDataCol="1"/>
  <pivotFields count="72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axis="axisCol" dataField="1" compact="0" outline="0" multipleItemSelectionAllowed="1" showAll="0" sortType="ascending">
      <items count="50">
        <item x="17"/>
        <item x="13"/>
        <item x="14"/>
        <item x="29"/>
        <item x="5"/>
        <item x="44"/>
        <item x="39"/>
        <item x="23"/>
        <item x="43"/>
        <item x="8"/>
        <item x="38"/>
        <item x="15"/>
        <item x="4"/>
        <item x="30"/>
        <item x="16"/>
        <item x="36"/>
        <item x="0"/>
        <item x="34"/>
        <item x="27"/>
        <item x="33"/>
        <item x="10"/>
        <item x="11"/>
        <item x="28"/>
        <item x="42"/>
        <item x="7"/>
        <item x="18"/>
        <item x="46"/>
        <item x="22"/>
        <item x="1"/>
        <item x="31"/>
        <item x="20"/>
        <item x="2"/>
        <item x="25"/>
        <item x="32"/>
        <item x="40"/>
        <item x="47"/>
        <item x="21"/>
        <item x="19"/>
        <item x="24"/>
        <item x="9"/>
        <item x="45"/>
        <item x="37"/>
        <item x="41"/>
        <item x="6"/>
        <item x="26"/>
        <item x="35"/>
        <item x="48"/>
        <item x="12"/>
        <item x="3"/>
        <item t="default"/>
      </items>
    </pivotField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colItems>
  <dataFields count="1">
    <dataField name="AVERAGE of poids_init" fld="17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name="variation du poids durant hospi" cacheId="310" applyNumberFormats="0" applyBorderFormats="0" applyFontFormats="0" applyPatternFormats="0" applyAlignmentFormats="0" applyWidthHeightFormats="0" dataCaption="" updatedVersion="3" rowGrandTotals="0" compact="0" compactData="0">
  <location ref="A1:C5" firstHeaderRow="1" firstDataRow="1" firstDataCol="2"/>
  <pivotFields count="72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sd="0" x="2"/>
        <item sd="0" x="1"/>
        <item sd="0" x="0"/>
        <item sd="0"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axis="axisRow" dataField="1" compact="0" outline="0" multipleItemSelectionAllowed="1" showAll="0" sortType="ascending">
      <items count="25">
        <item x="21"/>
        <item x="19"/>
        <item x="2"/>
        <item x="10"/>
        <item x="4"/>
        <item x="18"/>
        <item x="17"/>
        <item x="9"/>
        <item x="14"/>
        <item x="0"/>
        <item x="16"/>
        <item x="20"/>
        <item x="8"/>
        <item x="6"/>
        <item x="7"/>
        <item x="5"/>
        <item x="15"/>
        <item x="1"/>
        <item x="11"/>
        <item x="13"/>
        <item x="12"/>
        <item m="1" x="23"/>
        <item m="1" x="22"/>
        <item x="3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</pivotFields>
  <rowFields count="2">
    <field x="1"/>
    <field x="31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% gain de poids DH" fld="31" subtotal="average" baseField="0"/>
  </dataFields>
  <pivotTableStyleInfo name="Google Sheets Pivot Table Style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name="perte de poids renseigné par pé" cacheId="310" applyNumberFormats="0" applyBorderFormats="0" applyFontFormats="0" applyPatternFormats="0" applyAlignmentFormats="0" applyWidthHeightFormats="0" dataCaption="" updatedVersion="3" rowGrandTotals="0" colGrandTotals="0" compact="0" compactData="0">
  <location ref="A1:A5" firstHeaderRow="1" firstDataRow="1" firstDataCol="1"/>
  <pivotFields count="72">
    <pivotField name="id" compact="0" outline="0" multipleItemSelectionAllowed="1" showAll="0"/>
    <pivotField name="période alias" axis="axisRow" compact="0" outline="0" multipleItemSelectionAllowed="1" showAll="0" sortType="ascending">
      <items count="6">
        <item x="2"/>
        <item x="1"/>
        <item x="0"/>
        <item x="3"/>
        <item m="1" x="4"/>
        <item t="default"/>
      </items>
    </pivotField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pivotTableStyleInfo name="Google Sheets Pivot Table Style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name="perte de poids renseigné" cacheId="310" applyNumberFormats="0" applyBorderFormats="0" applyFontFormats="0" applyPatternFormats="0" applyAlignmentFormats="0" applyWidthHeightFormats="0" dataCaption="" updatedVersion="3" rowGrandTotals="0" compact="0" compactData="0">
  <location ref="A1:C18" firstHeaderRow="1" firstDataRow="1" firstDataCol="0"/>
  <pivotFields count="72">
    <pivotField name="id" compact="0" outline="0" multipleItemSelectionAllowed="1" showAll="0"/>
    <pivotField name="période alias" compact="0" outline="0" multipleItemSelectionAllowed="1" showAll="0"/>
    <pivotField name="période" compact="0" outline="0" multipleItemSelectionAllowed="1" showAll="0"/>
    <pivotField name="periode_mois" compact="0" outline="0" multipleItemSelectionAllowed="1" showAll="0"/>
    <pivotField name="periode_annee" compact="0" outline="0" multipleItemSelectionAllowed="1" showAll="0"/>
    <pivotField name="nom" compact="0" outline="0" multipleItemSelectionAllowed="1" showAll="0"/>
    <pivotField name="prenom" compact="0" outline="0" multipleItemSelectionAllowed="1" showAll="0"/>
    <pivotField name="age" compact="0" outline="0" multipleItemSelectionAllowed="1" showAll="0"/>
    <pivotField name="sexe" compact="0" outline="0" multipleItemSelectionAllowed="1" showAll="0"/>
    <pivotField name="date_de_naissance" compact="0" outline="0" multipleItemSelectionAllowed="1" showAll="0"/>
    <pivotField name="date_d_entree" compact="0" numFmtId="14" outline="0" multipleItemSelectionAllowed="1" showAll="0"/>
    <pivotField name="date_de_sortie" compact="0" outline="0" multipleItemSelectionAllowed="1" showAll="0"/>
    <pivotField name="duree_hospit" compact="0" outline="0" multipleItemSelectionAllowed="1" showAll="0"/>
    <pivotField name="onco_hemato" compact="0" outline="0" multipleItemSelectionAllowed="1" showAll="0"/>
    <pivotField name="Type de néoplasie" compact="0" outline="0" multipleItemSelectionAllowed="1" showAll="0"/>
    <pivotField name="diagnostic" compact="0" outline="0" multipleItemSelectionAllowed="1" showAll="0"/>
    <pivotField name="taille" compact="0" outline="0" multipleItemSelectionAllowed="1" showAll="0"/>
    <pivotField name="poids_init" compact="0" outline="0" multipleItemSelectionAllowed="1" showAll="0"/>
    <pivotField name="poids_entree" compact="0" outline="0" multipleItemSelectionAllowed="1" showAll="0"/>
    <pivotField name="poids_sortie" compact="0" outline="0" multipleItemSelectionAllowed="1" showAll="0"/>
    <pivotField name="imc" compact="0" outline="0" multipleItemSelectionAllowed="1" showAll="0"/>
    <pivotField compact="0" outline="0" subtotalTop="0" showAll="0" includeNewItemsInFilter="1" defaultSubtotal="0"/>
    <pivotField name="interval imc" compact="0" outline="0" multipleItemSelectionAllowed="1" showAll="0"/>
    <pivotField name="nb_pesees" compact="0" outline="0" multipleItemSelectionAllowed="1" showAll="0"/>
    <pivotField name="nb_pesées_int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_de_poids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% perte de poids DH" compact="0" outline="0" multipleItemSelectionAllowed="1" showAll="0"/>
    <pivotField name="% gain de poids DH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lbumine" compact="0" outline="0" multipleItemSelectionAllowed="1" showAll="0"/>
    <pivotField name="EN" compact="0" outline="0" multipleItemSelectionAllowed="1" showAll="0"/>
    <pivotField name="pre_albumine" compact="0" outline="0" multipleItemSelectionAllowed="1" showAll="0"/>
    <pivotField name="crp" compact="0" outline="0" multipleItemSelectionAllowed="1" showAll="0"/>
    <pivotField name="phosphore" compact="0" outline="0" multipleItemSelectionAllowed="1" showAll="0"/>
    <pivotField name="magnesium" compact="0" outline="0" multipleItemSelectionAllowed="1" showAll="0"/>
    <pivotField name="date_dernieres_nouvelles" compact="0" outline="0" multipleItemSelectionAllowed="1" showAll="0"/>
    <pivotField name="date_derniere_chimio" compact="0" outline="0" multipleItemSelectionAllowed="1" showAll="0"/>
    <pivotField name="nb_consultation_diet" compact="0" outline="0" multipleItemSelectionAllowed="1" showAll="0"/>
    <pivotField compact="0" outline="0" subtotalTop="0" showAll="0" includeNewItemsInFilter="1" defaultSubtotal="0"/>
    <pivotField name="indice_poids" compact="0" outline="0" multipleItemSelectionAllowed="1" showAll="0"/>
    <pivotField name="bilan_nutritionnel" compact="0" outline="0" multipleItemSelectionAllowed="1" showAll="0"/>
    <pivotField name="suivis_nutritionnel" compact="0" outline="0" multipleItemSelectionAllowed="1" showAll="0"/>
    <pivotField name="denutrition" compact="0" outline="0" multipleItemSelectionAllowed="1" showAll="0"/>
    <pivotField name="dc" compact="0" outline="0" multipleItemSelectionAllowed="1" showAll="0"/>
    <pivotField name="pec_mycose" compact="0" outline="0" multipleItemSelectionAllowed="1" showAll="0"/>
    <pivotField name="consultation_diet" compact="0" outline="0" multipleItemSelectionAllowed="1" showAll="0"/>
    <pivotField name="conseil_diÃ©tÃ©tiques" compact="0" outline="0" multipleItemSelectionAllowed="1" showAll="0"/>
    <pivotField name="indication_nutition_artificielle" compact="0" outline="0" multipleItemSelectionAllowed="1" showAll="0"/>
    <pivotField name="complement_nutritionnel_oral" compact="0" outline="0" multipleItemSelectionAllowed="1" showAll="0"/>
    <pivotField name="type_nutrition" compact="0" outline="0" multipleItemSelectionAllowed="1" showAll="0"/>
    <pivotField name="nutrition_enteral" compact="0" outline="0" multipleItemSelectionAllowed="1" showAll="0"/>
    <pivotField name="perikabiven" compact="0" outline="0" multipleItemSelectionAllowed="1" showAll="0"/>
    <pivotField name="adapatation_progressive_des_doses" compact="0" outline="0" multipleItemSelectionAllowed="1" showAll="0"/>
    <pivotField name="sri" compact="0" outline="0" multipleItemSelectionAllowed="1" showAll="0"/>
    <pivotField name="cernevit" compact="0" outline="0" multipleItemSelectionAllowed="1" showAll="0"/>
    <pivotField name="nutriyelt" compact="0" outline="0" multipleItemSelectionAllowed="1" showAll="0"/>
    <pivotField name="magnesium_sulfate" compact="0" outline="0" multipleItemSelectionAllowed="1" showAll="0"/>
    <pivotField name="rum_fait" compact="0" outline="0" multipleItemSelectionAllowed="1" showAll="0"/>
    <pivotField name="rum_denutrition" compact="0" outline="0" multipleItemSelectionAllowed="1" showAll="0"/>
    <pivotField name="nutrition_parenteral_vitamines" compact="0" outline="0" multipleItemSelectionAllowed="1" showAll="0"/>
    <pivotField name="date_poids_init" compact="0" outline="0" multipleItemSelectionAllowed="1" showAll="0"/>
    <pivotField name="albumine_corrigee" compact="0" outline="0" multipleItemSelectionAllowed="1" showAll="0"/>
    <pivotField name="chimio PO" compact="0" outline="0" multipleItemSelectionAllowed="1" showAll="0"/>
    <pivotField name="chimio_iv" compact="0" outline="0" multipleItemSelectionAllowed="1" showAll="0"/>
    <pivotField name="chimio" compact="0" outline="0" multipleItemSelectionAllowed="1" showAll="0"/>
    <pivotField name="infection_pac" compact="0" outline="0" multipleItemSelectionAllowed="1" showAll="0"/>
  </pivotFields>
  <pivotTableStyleInfo name="Google Sheets Pivot Table Style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_2" displayName="Table_2" ref="A1:CL132">
  <autoFilter ref="A1:CL132"/>
  <sortState ref="A2:CL132">
    <sortCondition ref="F1:F132"/>
  </sortState>
  <tableColumns count="90">
    <tableColumn id="1" name="id"/>
    <tableColumn id="2" name="période alias"/>
    <tableColumn id="3" name="période" dataDxfId="13">
      <calculatedColumnFormula>CONCATENATE(E2,IF(D2="décembre","12","06"))</calculatedColumnFormula>
    </tableColumn>
    <tableColumn id="4" name="periode_mois"/>
    <tableColumn id="5" name="periode_annee"/>
    <tableColumn id="6" name="nom"/>
    <tableColumn id="7" name="prenom"/>
    <tableColumn id="8" name="age"/>
    <tableColumn id="9" name="sexe"/>
    <tableColumn id="10" name="date_de_naissance"/>
    <tableColumn id="11" name="date_d_entree"/>
    <tableColumn id="12" name="date_de_sortie"/>
    <tableColumn id="13" name="duree_hospit"/>
    <tableColumn id="14" name="onco_hemato"/>
    <tableColumn id="15" name="Type de néoplasie"/>
    <tableColumn id="16" name="diagnostic"/>
    <tableColumn id="17" name="taille"/>
    <tableColumn id="18" name="poids_init"/>
    <tableColumn id="19" name="poids_entree"/>
    <tableColumn id="20" name="poids_sortie"/>
    <tableColumn id="21" name="imc"/>
    <tableColumn id="22" name="imc_renseigné" dataDxfId="12">
      <calculatedColumnFormula>IF(OR(Table_2[[#This Row],[interval imc]]="NC",Table_2[[#This Row],[interval imc]]=0),"non renseigné","renseigné")</calculatedColumnFormula>
    </tableColumn>
    <tableColumn id="23" name="interval imc" dataDxfId="11">
      <calculatedColumnFormula>IF('Référentiel recueil de données'!$U2="NC","NC",IF(U2&lt;18.5,"&lt;18,5",IF(AND(U2&gt;=18.5,U2&lt;25),"entre 18,5 et 25",IF(AND(U2&gt;=25,U2&lt;30),"entre 25 et 30",IF(U2&gt;=30,"supérieur à 30")))))</calculatedColumnFormula>
    </tableColumn>
    <tableColumn id="24" name="nb_pesees"/>
    <tableColumn id="25" name="nb_pesées_int" dataDxfId="10">
      <calculatedColumnFormula>IF(X2=0,0,IF(AND(X2&gt;0,X2&lt;5),"entre 1 et 5",IF(AND(X2&gt;=5,X2&lt;=10),"entre 5 et 10",IF(X2&gt;10,"supérieur à 10","????"))))</calculatedColumnFormula>
    </tableColumn>
    <tableColumn id="90" name="evolution poids durant hospit" dataDxfId="9">
      <calculatedColumnFormula>IF(AND(ISNUMBER(Table_2[[#This Row],[poids_entree]]),ISNUMBER(Table_2[[#This Row],[poids_sortie]])),Table_2[[#This Row],[poids_sortie]]-Table_2[[#This Row],[poids_entree]],"NC")</calculatedColumnFormula>
    </tableColumn>
    <tableColumn id="88" name="evolution poids avant hospit" dataDxfId="8">
      <calculatedColumnFormula>IF(AND(ISNUMBER(Table_2[[#This Row],[poids_init]]),ISNUMBER(Table_2[[#This Row],[poids_entree]])),Table_2[[#This Row],[poids_entree]]-Table_2[[#This Row],[poids_init]],"NC")</calculatedColumnFormula>
    </tableColumn>
    <tableColumn id="26" name="% perte_de_poids"/>
    <tableColumn id="89" name="gain/perte de poids durant hospit" dataDxfId="7">
      <calculatedColumnFormula>IF(Z2="NC","NC",IF(Z2&gt;=0,"perte","gain"))</calculatedColumnFormula>
    </tableColumn>
    <tableColumn id="27" name="gain/perte de poids avant hospit" dataDxfId="6">
      <calculatedColumnFormula>IF(AA2="NC","NC",IF(AA2&gt;=0,"perte","gain"))</calculatedColumnFormula>
    </tableColumn>
    <tableColumn id="28" name="% perte de poids DH"/>
    <tableColumn id="29" name="% gain de poids DH" dataDxfId="5">
      <calculatedColumnFormula>IF(ISNUMBER(Table_2[[#This Row],[% perte de poids DH]]),AE2*(-1),"NC")</calculatedColumnFormula>
    </tableColumn>
    <tableColumn id="87" name="perte de poids C/NC durant hospit" dataDxfId="4">
      <calculatedColumnFormula>IF(AE2="NC","non renseigné","renseigné")</calculatedColumnFormula>
    </tableColumn>
    <tableColumn id="30" name="perte de poids C/NC avant hospit2"/>
    <tableColumn id="86" name="albumine_renseigné" dataDxfId="3">
      <calculatedColumnFormula>IF(OR(Table_2[[#This Row],[albumine]]="NC",Table_2[[#This Row],[albumine]]=0),"non renseigné","renseigné")</calculatedColumnFormula>
    </tableColumn>
    <tableColumn id="31" name="albumine"/>
    <tableColumn id="32" name="EN"/>
    <tableColumn id="33" name="pre_albumine"/>
    <tableColumn id="34" name="crp"/>
    <tableColumn id="35" name="phosphore"/>
    <tableColumn id="36" name="magnesium"/>
    <tableColumn id="37" name="date_dernieres_nouvelles"/>
    <tableColumn id="38" name="date_derniere_chimio"/>
    <tableColumn id="39" name="nb_consultation_diet"/>
    <tableColumn id="40" name="nombre_cno"/>
    <tableColumn id="41" name="indice_poids"/>
    <tableColumn id="42" name="bilan_nutritionnel"/>
    <tableColumn id="43" name="suivis_nutritionnel"/>
    <tableColumn id="44" name="denutrition"/>
    <tableColumn id="45" name="dc"/>
    <tableColumn id="46" name="pec_mycose"/>
    <tableColumn id="47" name="consultation_diet"/>
    <tableColumn id="48" name="conseil_diÃ©tÃ©tiques"/>
    <tableColumn id="49" name="indication_nutition_artificielle"/>
    <tableColumn id="50" name="complement_nutritionnel_oral"/>
    <tableColumn id="51" name="type_nutrition"/>
    <tableColumn id="52" name="nutrition_enteral"/>
    <tableColumn id="53" name="perikabiven"/>
    <tableColumn id="54" name="adapatation_progressive_des_doses"/>
    <tableColumn id="55" name="sri"/>
    <tableColumn id="56" name="cernevit"/>
    <tableColumn id="57" name="nutriyelt"/>
    <tableColumn id="58" name="magnesium_sulfate"/>
    <tableColumn id="59" name="rum_fait"/>
    <tableColumn id="60" name="rum_denutrition"/>
    <tableColumn id="61" name="nutrition_parenteral_vitamines"/>
    <tableColumn id="62" name="date_poids_init"/>
    <tableColumn id="63" name="albumine_corrigee"/>
    <tableColumn id="64" name="chimio PO"/>
    <tableColumn id="65" name="chimio_iv"/>
    <tableColumn id="66" name="chimio"/>
    <tableColumn id="67" name="infection_pac"/>
    <tableColumn id="68" name="date hemoc"/>
    <tableColumn id="69" name="bacterio"/>
    <tableColumn id="70" name="infection commentaire"/>
    <tableColumn id="71" name="pyo"/>
    <tableColumn id="72" name="e.coli"/>
    <tableColumn id="73" name="staph epi"/>
    <tableColumn id="74" name="staph ominis"/>
    <tableColumn id="75" name="staph aureus"/>
    <tableColumn id="76" name="klebsielle"/>
    <tableColumn id="77" name="eu.fecalis"/>
    <tableColumn id="78" name="pneumoccoque"/>
    <tableColumn id="79" name="commentaires"/>
    <tableColumn id="80" name="remarques"/>
    <tableColumn id="81" name="Aplasie"/>
    <tableColumn id="82" name="date infection PAC" dataDxfId="2"/>
    <tableColumn id="83" name="DC inf PAC"/>
    <tableColumn id="84" name="date DC" dataDxfId="1"/>
    <tableColumn id="85" name="Jours avant décès causé par inf pac" dataDxfId="0">
      <calculatedColumnFormula>IF( AND(ISNUMBER(CI2),ISNUMBER(CK2)),DATEDIF(CI2,CK2,"D"),"")</calculatedColumnFormula>
    </tableColumn>
  </tableColumns>
  <tableStyleInfo name="Référentiel recueil de données-style"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A1:D30">
  <tableColumns count="4">
    <tableColumn id="1" name="Colonne1"/>
    <tableColumn id="2" name="Colonne2"/>
    <tableColumn id="3" name="Colonne3"/>
    <tableColumn id="4" name="Colonne4"/>
  </tableColumns>
  <tableStyleInfo name="Evaluation nutritionnelle par p-style" showFirstColumn="1" showLastColumn="1" showRowStripes="1" showColumnStripes="0"/>
</table>
</file>

<file path=xl/tables/table3.xml><?xml version="1.0" encoding="utf-8"?>
<table xmlns="http://schemas.openxmlformats.org/spreadsheetml/2006/main" id="1" name="Table_1" displayName="Table_1" ref="A1:D5">
  <tableColumns count="4">
    <tableColumn id="1" name="Période"/>
    <tableColumn id="2" name="NON"/>
    <tableColumn id="3" name="OUI"/>
    <tableColumn id="4" name="Variation"/>
  </tableColumns>
  <tableStyleInfo name="Prise en charge des mycoses p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BW33" headerRowCount="0">
  <tableColumns count="7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</tableColumns>
  <tableStyleInfo name="Détail27-OUI-style" showFirstColumn="1" showLastColumn="1" showRowStripes="1" showColumnStripes="0"/>
</table>
</file>

<file path=xl/tables/table5.xml><?xml version="1.0" encoding="utf-8"?>
<table xmlns="http://schemas.openxmlformats.org/spreadsheetml/2006/main" id="6" name="Table_6" displayName="Table_6" ref="G2:M13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au type neoplasie onco-style" showFirstColumn="1" showLastColumn="1" showRowStripes="1" showColumnStripes="0"/>
</table>
</file>

<file path=xl/tables/table6.xml><?xml version="1.0" encoding="utf-8"?>
<table xmlns="http://schemas.openxmlformats.org/spreadsheetml/2006/main" id="8" name="Table_8" displayName="Table_8" ref="A18:B27">
  <tableColumns count="2">
    <tableColumn id="1" name="interval imc"/>
    <tableColumn id="2" name="nb"/>
  </tableColumns>
  <tableStyleInfo name="Repartition des IMC toutes peri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7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2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2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2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5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7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8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9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3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32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3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35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36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ivotTable" Target="../pivotTables/pivotTable37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ivotTable" Target="../pivotTables/pivotTable38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ivotTable" Target="../pivotTables/pivotTable39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ivotTable" Target="../pivotTables/pivotTable4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ivotTable" Target="../pivotTables/pivotTable41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ivotTable" Target="../pivotTables/pivotTable4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889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E9" sqref="A1:CL132"/>
    </sheetView>
  </sheetViews>
  <sheetFormatPr baseColWidth="10" defaultColWidth="14.42578125" defaultRowHeight="15" customHeight="1"/>
  <cols>
    <col min="1" max="1" width="14" customWidth="1"/>
    <col min="2" max="2" width="12.42578125" bestFit="1" customWidth="1"/>
    <col min="3" max="3" width="8" bestFit="1" customWidth="1"/>
    <col min="4" max="4" width="11.7109375" customWidth="1"/>
    <col min="5" max="5" width="13.85546875" customWidth="1"/>
    <col min="6" max="6" width="16.7109375" bestFit="1" customWidth="1"/>
    <col min="7" max="7" width="12.5703125" bestFit="1" customWidth="1"/>
    <col min="8" max="8" width="7" hidden="1" customWidth="1"/>
    <col min="9" max="9" width="7.7109375" hidden="1" customWidth="1"/>
    <col min="10" max="10" width="17.42578125" hidden="1" customWidth="1"/>
    <col min="11" max="11" width="13.85546875" hidden="1" customWidth="1"/>
    <col min="12" max="12" width="14" hidden="1" customWidth="1"/>
    <col min="13" max="13" width="12.28515625" hidden="1" customWidth="1"/>
    <col min="14" max="14" width="13.140625" hidden="1" customWidth="1"/>
    <col min="15" max="16" width="23.140625" hidden="1" customWidth="1"/>
    <col min="17" max="17" width="5.140625" hidden="1" customWidth="1"/>
    <col min="18" max="18" width="12.140625" hidden="1" customWidth="1"/>
    <col min="19" max="19" width="15.140625" hidden="1" customWidth="1"/>
    <col min="20" max="20" width="11.85546875" hidden="1" customWidth="1"/>
    <col min="21" max="21" width="9.5703125" hidden="1" customWidth="1"/>
    <col min="22" max="23" width="15.5703125" hidden="1" customWidth="1"/>
    <col min="24" max="24" width="10.28515625" hidden="1" customWidth="1"/>
    <col min="25" max="26" width="20.85546875" hidden="1" customWidth="1"/>
    <col min="27" max="27" width="26.28515625" hidden="1" customWidth="1"/>
    <col min="28" max="28" width="20.85546875" hidden="1" customWidth="1"/>
    <col min="29" max="29" width="30.42578125" hidden="1" customWidth="1"/>
    <col min="30" max="30" width="30.7109375" hidden="1" customWidth="1"/>
    <col min="31" max="31" width="20.7109375" hidden="1" customWidth="1"/>
    <col min="32" max="32" width="28" hidden="1" customWidth="1"/>
    <col min="33" max="33" width="28.85546875" hidden="1" customWidth="1"/>
    <col min="34" max="35" width="20.5703125" hidden="1" customWidth="1"/>
    <col min="36" max="36" width="12.85546875" hidden="1" customWidth="1"/>
    <col min="37" max="37" width="7" hidden="1" customWidth="1"/>
    <col min="38" max="38" width="11.7109375" hidden="1" customWidth="1"/>
    <col min="39" max="39" width="5.140625" hidden="1" customWidth="1"/>
    <col min="40" max="40" width="10.5703125" hidden="1" customWidth="1"/>
    <col min="41" max="41" width="10.7109375" hidden="1" customWidth="1"/>
    <col min="42" max="42" width="22.42578125" hidden="1" customWidth="1"/>
    <col min="43" max="43" width="19.7109375" hidden="1" customWidth="1"/>
    <col min="44" max="44" width="23.7109375" bestFit="1" customWidth="1"/>
    <col min="45" max="45" width="28" bestFit="1" customWidth="1"/>
    <col min="46" max="46" width="15.7109375" bestFit="1" customWidth="1"/>
    <col min="47" max="47" width="16.140625" customWidth="1"/>
    <col min="48" max="48" width="16.7109375" customWidth="1"/>
    <col min="49" max="49" width="10.42578125" customWidth="1"/>
    <col min="50" max="50" width="6" customWidth="1"/>
    <col min="51" max="51" width="11.5703125" customWidth="1"/>
    <col min="52" max="52" width="20.28515625" bestFit="1" customWidth="1"/>
    <col min="53" max="53" width="26" bestFit="1" customWidth="1"/>
    <col min="54" max="54" width="26.28515625" customWidth="1"/>
    <col min="55" max="55" width="26.5703125" customWidth="1"/>
    <col min="56" max="56" width="13.140625" customWidth="1"/>
    <col min="57" max="57" width="15.7109375" customWidth="1"/>
    <col min="58" max="58" width="11.140625" customWidth="1"/>
    <col min="59" max="59" width="31.5703125" customWidth="1"/>
    <col min="60" max="60" width="4.85546875" customWidth="1"/>
    <col min="61" max="61" width="7.7109375" customWidth="1"/>
    <col min="62" max="62" width="8.28515625" customWidth="1"/>
    <col min="63" max="63" width="17.7109375" customWidth="1"/>
    <col min="64" max="64" width="8" customWidth="1"/>
    <col min="65" max="65" width="15" customWidth="1"/>
    <col min="66" max="66" width="26" customWidth="1"/>
    <col min="67" max="67" width="13.7109375" customWidth="1"/>
    <col min="68" max="68" width="16.7109375" customWidth="1"/>
    <col min="69" max="70" width="8.85546875" customWidth="1"/>
    <col min="71" max="71" width="6.140625" customWidth="1"/>
    <col min="72" max="72" width="18" customWidth="1"/>
    <col min="73" max="73" width="10.85546875" customWidth="1"/>
    <col min="74" max="74" width="19.5703125" customWidth="1"/>
    <col min="75" max="75" width="35.7109375" customWidth="1"/>
    <col min="76" max="76" width="6.28515625" customWidth="1"/>
    <col min="77" max="77" width="5.5703125" customWidth="1"/>
    <col min="78" max="78" width="7" customWidth="1"/>
    <col min="79" max="79" width="7.42578125" customWidth="1"/>
    <col min="80" max="80" width="8.5703125" customWidth="1"/>
    <col min="81" max="81" width="8.85546875" customWidth="1"/>
    <col min="82" max="82" width="11.7109375" customWidth="1"/>
    <col min="83" max="83" width="14.42578125" customWidth="1"/>
    <col min="84" max="84" width="87.28515625" customWidth="1"/>
    <col min="85" max="85" width="100.85546875" customWidth="1"/>
    <col min="86" max="86" width="14.42578125" customWidth="1"/>
    <col min="87" max="87" width="16.140625" style="55" customWidth="1"/>
    <col min="88" max="88" width="14.42578125" customWidth="1"/>
    <col min="89" max="89" width="14.42578125" style="55" customWidth="1"/>
    <col min="90" max="90" width="30" customWidth="1"/>
  </cols>
  <sheetData>
    <row r="1" spans="1:9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5" t="s">
        <v>636</v>
      </c>
      <c r="W1" s="1" t="s">
        <v>21</v>
      </c>
      <c r="X1" s="1" t="s">
        <v>22</v>
      </c>
      <c r="Y1" s="2" t="s">
        <v>23</v>
      </c>
      <c r="Z1" s="4" t="s">
        <v>642</v>
      </c>
      <c r="AA1" s="4" t="s">
        <v>641</v>
      </c>
      <c r="AB1" s="2" t="s">
        <v>24</v>
      </c>
      <c r="AC1" s="4" t="s">
        <v>640</v>
      </c>
      <c r="AD1" s="2" t="s">
        <v>639</v>
      </c>
      <c r="AE1" s="2" t="s">
        <v>26</v>
      </c>
      <c r="AF1" s="2" t="s">
        <v>27</v>
      </c>
      <c r="AG1" s="4" t="s">
        <v>638</v>
      </c>
      <c r="AH1" s="2" t="s">
        <v>637</v>
      </c>
      <c r="AI1" s="65" t="s">
        <v>635</v>
      </c>
      <c r="AJ1" s="1" t="s">
        <v>29</v>
      </c>
      <c r="AK1" s="2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3" t="s">
        <v>35</v>
      </c>
      <c r="AQ1" s="3" t="s">
        <v>36</v>
      </c>
      <c r="AR1" s="1" t="s">
        <v>37</v>
      </c>
      <c r="AS1" s="66" t="s">
        <v>647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3" t="s">
        <v>60</v>
      </c>
      <c r="BP1" s="1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5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1" t="s">
        <v>77</v>
      </c>
      <c r="CG1" s="1" t="s">
        <v>78</v>
      </c>
      <c r="CH1" s="4" t="s">
        <v>79</v>
      </c>
      <c r="CI1" s="5" t="s">
        <v>80</v>
      </c>
      <c r="CJ1" s="4" t="s">
        <v>81</v>
      </c>
      <c r="CK1" s="5" t="s">
        <v>82</v>
      </c>
      <c r="CL1" s="6" t="s">
        <v>83</v>
      </c>
    </row>
    <row r="2" spans="1:90" ht="30">
      <c r="A2" s="7">
        <v>122</v>
      </c>
      <c r="B2" s="7" t="str">
        <f>IF(C2="201612","A",IF(C2="201706","B",IF(C2="201712","C",IF(C2="201806","D"))))</f>
        <v>C</v>
      </c>
      <c r="C2" s="54" t="str">
        <f>CONCATENATE(E2,IF(D2="décembre","12","06"))</f>
        <v>201712</v>
      </c>
      <c r="D2" s="8" t="s">
        <v>84</v>
      </c>
      <c r="E2" s="7">
        <v>2017</v>
      </c>
      <c r="F2" s="7" t="s">
        <v>85</v>
      </c>
      <c r="G2" s="7" t="s">
        <v>86</v>
      </c>
      <c r="H2" s="7">
        <v>40</v>
      </c>
      <c r="I2" s="8" t="s">
        <v>87</v>
      </c>
      <c r="J2" s="9">
        <v>28212</v>
      </c>
      <c r="K2" s="9">
        <v>43063</v>
      </c>
      <c r="L2" s="16" t="s">
        <v>88</v>
      </c>
      <c r="M2" s="7">
        <v>46</v>
      </c>
      <c r="N2" s="8" t="s">
        <v>89</v>
      </c>
      <c r="O2" s="8" t="str">
        <f>IF(N2="Hemato","",IF(P2="CHC","Digestif",IF(P2="colon","Digestif",IF(P2="cholangiocarcinome","Digestif",IF(P2="corticosurrenalome","Surrenale",IF(P2="ependymome du cervelet","Cérébral",IF(P2="gastrique","Digestif",IF(P2="melanome","Cutané",IF(P2="oesophage","Digestif",IF(P2="ovaire","Gynécologique",IF(P2="pancreas","Digestif",IF(P2="prostate","Prostate",IF(P2="renal","Urinaire",IF(P2="sein","Gynécologique",IF(P2="TNE","TNE",IF(P2="uterus","Gynécologique",IF(P2="vessie","Urinaire",IF(P2="ORL","ORL",IF(P2="indeterminé","Indéterminé","")))))))))))))))))))</f>
        <v>Gynécologique</v>
      </c>
      <c r="P2" s="8" t="s">
        <v>90</v>
      </c>
      <c r="Q2" s="7">
        <v>160</v>
      </c>
      <c r="R2" s="7">
        <v>59</v>
      </c>
      <c r="S2" s="7">
        <v>61</v>
      </c>
      <c r="T2" s="7">
        <v>59</v>
      </c>
      <c r="U2" s="7">
        <f>IF('Référentiel recueil de données'!$Q2="NC","NC",IF('Référentiel recueil de données'!$S2="NC","NC",ROUND('Référentiel recueil de données'!$S2/('Référentiel recueil de données'!$Q2*'Référentiel recueil de données'!$Q2)*10000,0)))</f>
        <v>24</v>
      </c>
      <c r="V2" s="54" t="str">
        <f>IF(OR(Table_2[[#This Row],[interval imc]]="NC",Table_2[[#This Row],[interval imc]]=0),"non renseigné","renseigné")</f>
        <v>renseigné</v>
      </c>
      <c r="W2" s="54" t="str">
        <f>IF('Référentiel recueil de données'!$U88="NC","NC",IF(U2&lt;18.5,"&lt;18,5",IF(AND(U2&gt;=18.5,U2&lt;25),"entre 18,5 et 25",IF(AND(U2&gt;=25,U2&lt;30),"entre 25 et 30",IF(U2&gt;=30,"supérieur à 30")))))</f>
        <v>entre 18,5 et 25</v>
      </c>
      <c r="X2" s="7">
        <v>4</v>
      </c>
      <c r="Y2" s="54" t="str">
        <f>IF(X2=0,0,IF(AND(X2&gt;0,X2&lt;5),"entre 1 et 5",IF(AND(X2&gt;=5,X2&lt;=10),"entre 5 et 10",IF(X2&gt;10,"supérieur à 10","????"))))</f>
        <v>entre 1 et 5</v>
      </c>
      <c r="Z2" s="54">
        <f>IF(AND(ISNUMBER(Table_2[[#This Row],[poids_entree]]),ISNUMBER(Table_2[[#This Row],[poids_sortie]])),Table_2[[#This Row],[poids_sortie]]-Table_2[[#This Row],[poids_entree]],"NC")</f>
        <v>-2</v>
      </c>
      <c r="AA2" s="54">
        <f>IF(AND(ISNUMBER(Table_2[[#This Row],[poids_init]]),ISNUMBER(Table_2[[#This Row],[poids_entree]])),Table_2[[#This Row],[poids_entree]]-Table_2[[#This Row],[poids_init]],"NC")</f>
        <v>2</v>
      </c>
      <c r="AB2" s="16">
        <f>IF(S2="NC","NC",IF(R2="NC","NC",ROUND(((R2-S2)/R2)*100,0)))</f>
        <v>-3</v>
      </c>
      <c r="AC2" s="16" t="str">
        <f>IF(Z2="NC","NC",IF(Z2&gt;=0,"perte","gain"))</f>
        <v>gain</v>
      </c>
      <c r="AD2" s="7" t="str">
        <f>IF(AA2="NC","NC",IF(AA2&gt;=0,"perte","gain"))</f>
        <v>perte</v>
      </c>
      <c r="AE2" s="7">
        <f>IF(T2="NC","NC",IF(S2="NC","NC",ROUND(((S2-T2)/S2)*100,0)))</f>
        <v>3</v>
      </c>
      <c r="AF2" s="7">
        <f>IF(ISNUMBER(Table_2[[#This Row],[% perte de poids DH]]),AE2*(-1),"NC")</f>
        <v>-3</v>
      </c>
      <c r="AG2" s="16" t="str">
        <f>IF(AE2="NC","non renseigné","renseigné")</f>
        <v>renseigné</v>
      </c>
      <c r="AH2" s="7" t="str">
        <f>IF(AB2="NC","non renseigné","renseigné")</f>
        <v>renseigné</v>
      </c>
      <c r="AI2" s="54" t="str">
        <f>IF(OR(Table_2[[#This Row],[albumine]]="NC",Table_2[[#This Row],[albumine]]=0),"non renseigné","renseigné")</f>
        <v>renseigné</v>
      </c>
      <c r="AJ2" s="7">
        <v>31</v>
      </c>
      <c r="AK2" s="8" t="s">
        <v>643</v>
      </c>
      <c r="AL2" s="7" t="s">
        <v>92</v>
      </c>
      <c r="AM2" s="7">
        <v>17</v>
      </c>
      <c r="AN2" s="7">
        <v>1.23</v>
      </c>
      <c r="AO2" s="7" t="s">
        <v>93</v>
      </c>
      <c r="AP2" s="9">
        <v>42772</v>
      </c>
      <c r="AQ2" s="9" t="s">
        <v>92</v>
      </c>
      <c r="AR2" s="8">
        <v>0</v>
      </c>
      <c r="AS2" s="7">
        <v>0</v>
      </c>
      <c r="AT2" s="7" t="s">
        <v>92</v>
      </c>
      <c r="AU2" s="8" t="s">
        <v>94</v>
      </c>
      <c r="AV2" s="8" t="s">
        <v>95</v>
      </c>
      <c r="AW2" s="7" t="s">
        <v>92</v>
      </c>
      <c r="AX2" s="8" t="s">
        <v>94</v>
      </c>
      <c r="AY2" s="8" t="s">
        <v>94</v>
      </c>
      <c r="AZ2" s="8" t="s">
        <v>95</v>
      </c>
      <c r="BA2" s="7" t="s">
        <v>92</v>
      </c>
      <c r="BB2" s="8" t="s">
        <v>95</v>
      </c>
      <c r="BC2" s="8" t="s">
        <v>95</v>
      </c>
      <c r="BD2" s="8" t="s">
        <v>96</v>
      </c>
      <c r="BE2" s="7" t="s">
        <v>92</v>
      </c>
      <c r="BF2" s="7" t="s">
        <v>92</v>
      </c>
      <c r="BG2" s="7" t="s">
        <v>92</v>
      </c>
      <c r="BH2" s="7" t="s">
        <v>92</v>
      </c>
      <c r="BI2" s="7" t="s">
        <v>92</v>
      </c>
      <c r="BJ2" s="7" t="s">
        <v>92</v>
      </c>
      <c r="BK2" s="7" t="s">
        <v>92</v>
      </c>
      <c r="BL2" s="8" t="s">
        <v>95</v>
      </c>
      <c r="BM2" s="7" t="s">
        <v>92</v>
      </c>
      <c r="BN2" s="7" t="s">
        <v>92</v>
      </c>
      <c r="BO2" s="9" t="s">
        <v>92</v>
      </c>
      <c r="BP2" s="7" t="s">
        <v>92</v>
      </c>
      <c r="BQ2" s="10" t="s">
        <v>94</v>
      </c>
      <c r="BR2" s="10" t="s">
        <v>95</v>
      </c>
      <c r="BS2" s="10" t="s">
        <v>97</v>
      </c>
      <c r="BT2" s="10" t="s">
        <v>94</v>
      </c>
      <c r="BU2" s="11">
        <v>43063</v>
      </c>
      <c r="BV2" s="10" t="s">
        <v>71</v>
      </c>
      <c r="BW2" s="10" t="s">
        <v>98</v>
      </c>
      <c r="BX2" s="10"/>
      <c r="BY2" s="10"/>
      <c r="BZ2" s="10" t="s">
        <v>94</v>
      </c>
      <c r="CA2" s="10"/>
      <c r="CB2" s="10"/>
      <c r="CC2" s="10"/>
      <c r="CD2" s="10"/>
      <c r="CE2" s="10"/>
      <c r="CF2" s="7" t="s">
        <v>99</v>
      </c>
      <c r="CG2" s="7" t="s">
        <v>92</v>
      </c>
      <c r="CH2" s="10" t="s">
        <v>95</v>
      </c>
      <c r="CI2" s="17">
        <v>43063</v>
      </c>
      <c r="CJ2" s="10" t="s">
        <v>94</v>
      </c>
      <c r="CK2" s="17">
        <v>43137</v>
      </c>
      <c r="CL2" s="12">
        <f>IF( AND(ISNUMBER(CI2),ISNUMBER(CK2)),DATEDIF(CI2,CK2,"D"),"")</f>
        <v>74</v>
      </c>
    </row>
    <row r="3" spans="1:90" ht="30">
      <c r="A3" s="7">
        <v>3</v>
      </c>
      <c r="B3" s="7" t="str">
        <f>IF(C3="201612","A",IF(C3="201706","B",IF(C3="201712","C",IF(C3="201806","D"))))</f>
        <v>B</v>
      </c>
      <c r="C3" s="54" t="str">
        <f>CONCATENATE(E3,IF(D3="décembre","12","06"))</f>
        <v>201706</v>
      </c>
      <c r="D3" s="8" t="s">
        <v>100</v>
      </c>
      <c r="E3" s="7">
        <v>2017</v>
      </c>
      <c r="F3" s="7" t="s">
        <v>101</v>
      </c>
      <c r="G3" s="7" t="s">
        <v>102</v>
      </c>
      <c r="H3" s="7">
        <v>85</v>
      </c>
      <c r="I3" s="8" t="s">
        <v>87</v>
      </c>
      <c r="J3" s="9">
        <v>11573</v>
      </c>
      <c r="K3" s="9">
        <v>42886</v>
      </c>
      <c r="L3" s="9">
        <v>42907</v>
      </c>
      <c r="M3" s="7">
        <v>21</v>
      </c>
      <c r="N3" s="8" t="s">
        <v>89</v>
      </c>
      <c r="O3" s="8" t="str">
        <f>IF(N3="Hemato","",IF(P3="CHC","Digestif",IF(P3="colon","Digestif",IF(P3="cholangiocarcinome","Digestif",IF(P3="corticosurrenalome","Surrenale",IF(P3="ependymome du cervelet","Cérébral",IF(P3="gastrique","Digestif",IF(P3="melanome","Cutané",IF(P3="oesophage","Digestif",IF(P3="ovaire","Gynécologique",IF(P3="pancreas","Digestif",IF(P3="prostate","Prostate",IF(P3="renal","Urinaire",IF(P3="sein","Gynécologique",IF(P3="TNE","TNE",IF(P3="uterus","Gynécologique",IF(P3="vessie","Urinaire",IF(P3="ORL","ORL",IF(P3="indeterminé","Indéterminé","")))))))))))))))))))</f>
        <v>Digestif</v>
      </c>
      <c r="P3" s="8" t="s">
        <v>103</v>
      </c>
      <c r="Q3" s="7">
        <v>144</v>
      </c>
      <c r="R3" s="7">
        <v>71</v>
      </c>
      <c r="S3" s="7">
        <v>66</v>
      </c>
      <c r="T3" s="7">
        <v>64</v>
      </c>
      <c r="U3" s="7">
        <f>IF('Référentiel recueil de données'!$Q3="NC","NC",IF('Référentiel recueil de données'!$S3="NC","NC",ROUND('Référentiel recueil de données'!$S3/('Référentiel recueil de données'!$Q3*'Référentiel recueil de données'!$Q3)*10000,0)))</f>
        <v>32</v>
      </c>
      <c r="V3" s="54" t="str">
        <f>IF(OR(Table_2[[#This Row],[interval imc]]="NC",Table_2[[#This Row],[interval imc]]=0),"non renseigné","renseigné")</f>
        <v>renseigné</v>
      </c>
      <c r="W3" s="54" t="str">
        <f>IF('Référentiel recueil de données'!$U67="NC","NC",IF(U3&lt;18.5,"&lt;18,5",IF(AND(U3&gt;=18.5,U3&lt;25),"entre 18,5 et 25",IF(AND(U3&gt;=25,U3&lt;30),"entre 25 et 30",IF(U3&gt;=30,"supérieur à 30")))))</f>
        <v>supérieur à 30</v>
      </c>
      <c r="X3" s="7">
        <v>3</v>
      </c>
      <c r="Y3" s="54" t="str">
        <f>IF(X3=0,0,IF(AND(X3&gt;0,X3&lt;5),"entre 1 et 5",IF(AND(X3&gt;=5,X3&lt;=10),"entre 5 et 10",IF(X3&gt;10,"supérieur à 10","????"))))</f>
        <v>entre 1 et 5</v>
      </c>
      <c r="Z3" s="54">
        <f>IF(AND(ISNUMBER(Table_2[[#This Row],[poids_entree]]),ISNUMBER(Table_2[[#This Row],[poids_sortie]])),Table_2[[#This Row],[poids_sortie]]-Table_2[[#This Row],[poids_entree]],"NC")</f>
        <v>-2</v>
      </c>
      <c r="AA3" s="54">
        <f>IF(AND(ISNUMBER(Table_2[[#This Row],[poids_init]]),ISNUMBER(Table_2[[#This Row],[poids_entree]])),Table_2[[#This Row],[poids_entree]]-Table_2[[#This Row],[poids_init]],"NC")</f>
        <v>-5</v>
      </c>
      <c r="AB3" s="7">
        <f>IF(S3="NC","NC",IF(R3="NC","NC",ROUND(((R3-S3)/R3)*100,0)))</f>
        <v>7</v>
      </c>
      <c r="AC3" s="16" t="str">
        <f>IF(Z3="NC","NC",IF(Z3&gt;=0,"perte","gain"))</f>
        <v>gain</v>
      </c>
      <c r="AD3" s="7" t="str">
        <f>IF(AA3="NC","NC",IF(AA3&gt;=0,"perte","gain"))</f>
        <v>gain</v>
      </c>
      <c r="AE3" s="7">
        <f>IF(T3="NC","NC",IF(S3="NC","NC",ROUND(((S3-T3)/S3)*100,0)))</f>
        <v>3</v>
      </c>
      <c r="AF3" s="7">
        <f>IF(ISNUMBER(Table_2[[#This Row],[% perte de poids DH]]),AE3*(-1),"NC")</f>
        <v>-3</v>
      </c>
      <c r="AG3" s="16" t="str">
        <f>IF(AE3="NC","non renseigné","renseigné")</f>
        <v>renseigné</v>
      </c>
      <c r="AH3" s="7" t="str">
        <f>IF(AB3="NC","non renseigné","renseigné")</f>
        <v>renseigné</v>
      </c>
      <c r="AI3" s="54" t="str">
        <f>IF(OR(Table_2[[#This Row],[albumine]]="NC",Table_2[[#This Row],[albumine]]=0),"non renseigné","renseigné")</f>
        <v>renseigné</v>
      </c>
      <c r="AJ3" s="7">
        <v>27</v>
      </c>
      <c r="AK3" s="8" t="s">
        <v>645</v>
      </c>
      <c r="AL3" s="8" t="s">
        <v>92</v>
      </c>
      <c r="AM3" s="7">
        <v>0</v>
      </c>
      <c r="AN3" s="7">
        <v>0</v>
      </c>
      <c r="AO3" s="7">
        <v>0</v>
      </c>
      <c r="AP3" s="9">
        <v>43024</v>
      </c>
      <c r="AQ3" s="9">
        <v>42907</v>
      </c>
      <c r="AR3" s="8">
        <v>2</v>
      </c>
      <c r="AS3" s="7">
        <v>2</v>
      </c>
      <c r="AT3" s="7" t="s">
        <v>92</v>
      </c>
      <c r="AU3" s="8" t="s">
        <v>95</v>
      </c>
      <c r="AV3" s="7" t="s">
        <v>92</v>
      </c>
      <c r="AW3" s="7" t="s">
        <v>92</v>
      </c>
      <c r="AX3" s="8" t="s">
        <v>94</v>
      </c>
      <c r="AY3" s="8" t="s">
        <v>95</v>
      </c>
      <c r="AZ3" s="8" t="s">
        <v>95</v>
      </c>
      <c r="BA3" s="7" t="s">
        <v>92</v>
      </c>
      <c r="BB3" s="7" t="s">
        <v>92</v>
      </c>
      <c r="BC3" s="8" t="s">
        <v>94</v>
      </c>
      <c r="BD3" s="8" t="s">
        <v>96</v>
      </c>
      <c r="BE3" s="7" t="s">
        <v>92</v>
      </c>
      <c r="BF3" s="7" t="s">
        <v>92</v>
      </c>
      <c r="BG3" s="7" t="s">
        <v>92</v>
      </c>
      <c r="BH3" s="8" t="s">
        <v>95</v>
      </c>
      <c r="BI3" s="7" t="s">
        <v>92</v>
      </c>
      <c r="BJ3" s="7" t="s">
        <v>92</v>
      </c>
      <c r="BK3" s="7" t="s">
        <v>92</v>
      </c>
      <c r="BL3" s="8" t="s">
        <v>94</v>
      </c>
      <c r="BM3" s="7" t="s">
        <v>92</v>
      </c>
      <c r="BN3" s="7" t="s">
        <v>92</v>
      </c>
      <c r="BO3" s="9" t="s">
        <v>92</v>
      </c>
      <c r="BP3" s="7" t="s">
        <v>92</v>
      </c>
      <c r="BQ3" s="10" t="s">
        <v>95</v>
      </c>
      <c r="BR3" s="10" t="s">
        <v>94</v>
      </c>
      <c r="BS3" s="10" t="s">
        <v>105</v>
      </c>
      <c r="BT3" s="10" t="s">
        <v>95</v>
      </c>
      <c r="BU3" s="11" t="s">
        <v>92</v>
      </c>
      <c r="BV3" s="10" t="s">
        <v>92</v>
      </c>
      <c r="BW3" s="10"/>
      <c r="BX3" s="10"/>
      <c r="BY3" s="10"/>
      <c r="BZ3" s="10"/>
      <c r="CA3" s="10"/>
      <c r="CB3" s="10"/>
      <c r="CC3" s="10"/>
      <c r="CD3" s="10"/>
      <c r="CE3" s="10"/>
      <c r="CF3" s="7" t="s">
        <v>92</v>
      </c>
      <c r="CG3" s="7" t="s">
        <v>92</v>
      </c>
      <c r="CH3" s="10"/>
      <c r="CI3" s="17"/>
      <c r="CJ3" s="10"/>
      <c r="CK3" s="17"/>
      <c r="CL3" s="12" t="str">
        <f>IF( AND(ISNUMBER(CI3),ISNUMBER(CK3)),DATEDIF(CI3,CK3,"D"),"")</f>
        <v/>
      </c>
    </row>
    <row r="4" spans="1:90" ht="30">
      <c r="A4" s="7">
        <v>4</v>
      </c>
      <c r="B4" s="7" t="str">
        <f>IF(C4="201612","A",IF(C4="201706","B",IF(C4="201712","C",IF(C4="201806","D"))))</f>
        <v>B</v>
      </c>
      <c r="C4" s="54" t="str">
        <f>CONCATENATE(E4,IF(D4="décembre","12","06"))</f>
        <v>201706</v>
      </c>
      <c r="D4" s="8" t="s">
        <v>100</v>
      </c>
      <c r="E4" s="7">
        <v>2017</v>
      </c>
      <c r="F4" s="7" t="s">
        <v>106</v>
      </c>
      <c r="G4" s="7" t="s">
        <v>107</v>
      </c>
      <c r="H4" s="7">
        <v>58</v>
      </c>
      <c r="I4" s="8" t="s">
        <v>87</v>
      </c>
      <c r="J4" s="9">
        <v>21146</v>
      </c>
      <c r="K4" s="9">
        <v>42882</v>
      </c>
      <c r="L4" s="9">
        <v>42899</v>
      </c>
      <c r="M4" s="7">
        <v>17</v>
      </c>
      <c r="N4" s="8" t="s">
        <v>89</v>
      </c>
      <c r="O4" s="8" t="str">
        <f>IF(N4="Hemato","",IF(P4="CHC","Digestif",IF(P4="colon","Digestif",IF(P4="cholangiocarcinome","Digestif",IF(P4="corticosurrenalome","Surrenale",IF(P4="ependymome du cervelet","Cérébral",IF(P4="gastrique","Digestif",IF(P4="melanome","Cutané",IF(P4="oesophage","Digestif",IF(P4="ovaire","Gynécologique",IF(P4="pancreas","Digestif",IF(P4="prostate","Prostate",IF(P4="renal","Urinaire",IF(P4="sein","Gynécologique",IF(P4="TNE","TNE",IF(P4="uterus","Gynécologique",IF(P4="vessie","Urinaire",IF(P4="ORL","ORL",IF(P4="indeterminé","Indéterminé","")))))))))))))))))))</f>
        <v>TNE</v>
      </c>
      <c r="P4" s="8" t="s">
        <v>108</v>
      </c>
      <c r="Q4" s="7">
        <v>175</v>
      </c>
      <c r="R4" s="7">
        <v>75</v>
      </c>
      <c r="S4" s="7">
        <v>76</v>
      </c>
      <c r="T4" s="7">
        <v>80</v>
      </c>
      <c r="U4" s="7">
        <f>IF('Référentiel recueil de données'!$Q4="NC","NC",IF('Référentiel recueil de données'!$S4="NC","NC",ROUND('Référentiel recueil de données'!$S4/('Référentiel recueil de données'!$Q4*'Référentiel recueil de données'!$Q4)*10000,0)))</f>
        <v>25</v>
      </c>
      <c r="V4" s="54" t="str">
        <f>IF(OR(Table_2[[#This Row],[interval imc]]="NC",Table_2[[#This Row],[interval imc]]=0),"non renseigné","renseigné")</f>
        <v>renseigné</v>
      </c>
      <c r="W4" s="54" t="str">
        <f>IF('Référentiel recueil de données'!$U102="NC","NC",IF(U4&lt;18.5,"&lt;18,5",IF(AND(U4&gt;=18.5,U4&lt;25),"entre 18,5 et 25",IF(AND(U4&gt;=25,U4&lt;30),"entre 25 et 30",IF(U4&gt;=30,"supérieur à 30")))))</f>
        <v>entre 25 et 30</v>
      </c>
      <c r="X4" s="7">
        <v>2</v>
      </c>
      <c r="Y4" s="54" t="str">
        <f>IF(X4=0,0,IF(AND(X4&gt;0,X4&lt;5),"entre 1 et 5",IF(AND(X4&gt;=5,X4&lt;=10),"entre 5 et 10",IF(X4&gt;10,"supérieur à 10","????"))))</f>
        <v>entre 1 et 5</v>
      </c>
      <c r="Z4" s="54">
        <f>IF(AND(ISNUMBER(Table_2[[#This Row],[poids_entree]]),ISNUMBER(Table_2[[#This Row],[poids_sortie]])),Table_2[[#This Row],[poids_sortie]]-Table_2[[#This Row],[poids_entree]],"NC")</f>
        <v>4</v>
      </c>
      <c r="AA4" s="54">
        <f>IF(AND(ISNUMBER(Table_2[[#This Row],[poids_init]]),ISNUMBER(Table_2[[#This Row],[poids_entree]])),Table_2[[#This Row],[poids_entree]]-Table_2[[#This Row],[poids_init]],"NC")</f>
        <v>1</v>
      </c>
      <c r="AB4" s="7">
        <f>IF(S4="NC","NC",IF(R4="NC","NC",ROUND(((R4-S4)/R4)*100,0)))</f>
        <v>-1</v>
      </c>
      <c r="AC4" s="16" t="str">
        <f>IF(Z4="NC","NC",IF(Z4&gt;=0,"perte","gain"))</f>
        <v>perte</v>
      </c>
      <c r="AD4" s="7" t="str">
        <f>IF(AA4="NC","NC",IF(AA4&gt;=0,"perte","gain"))</f>
        <v>perte</v>
      </c>
      <c r="AE4" s="7">
        <f>IF(T4="NC","NC",IF(S4="NC","NC",ROUND(((S4-T4)/S4)*100,0)))</f>
        <v>-5</v>
      </c>
      <c r="AF4" s="7">
        <f>IF(ISNUMBER(Table_2[[#This Row],[% perte de poids DH]]),AE4*(-1),"NC")</f>
        <v>5</v>
      </c>
      <c r="AG4" s="16" t="str">
        <f>IF(AE4="NC","non renseigné","renseigné")</f>
        <v>renseigné</v>
      </c>
      <c r="AH4" s="7" t="str">
        <f>IF(AB4="NC","non renseigné","renseigné")</f>
        <v>renseigné</v>
      </c>
      <c r="AI4" s="54" t="str">
        <f>IF(OR(Table_2[[#This Row],[albumine]]="NC",Table_2[[#This Row],[albumine]]=0),"non renseigné","renseigné")</f>
        <v>renseigné</v>
      </c>
      <c r="AJ4" s="7">
        <v>22</v>
      </c>
      <c r="AK4" s="8" t="s">
        <v>644</v>
      </c>
      <c r="AL4" s="8" t="s">
        <v>92</v>
      </c>
      <c r="AM4" s="7">
        <v>0</v>
      </c>
      <c r="AN4" s="7" t="s">
        <v>110</v>
      </c>
      <c r="AO4" s="7" t="s">
        <v>111</v>
      </c>
      <c r="AP4" s="9">
        <v>42968</v>
      </c>
      <c r="AQ4" s="9" t="s">
        <v>92</v>
      </c>
      <c r="AR4" s="7">
        <v>0</v>
      </c>
      <c r="AS4" s="7">
        <v>0</v>
      </c>
      <c r="AT4" s="7" t="s">
        <v>112</v>
      </c>
      <c r="AU4" s="7" t="s">
        <v>92</v>
      </c>
      <c r="AV4" s="8" t="s">
        <v>95</v>
      </c>
      <c r="AW4" s="7" t="s">
        <v>92</v>
      </c>
      <c r="AX4" s="8" t="s">
        <v>94</v>
      </c>
      <c r="AY4" s="8" t="s">
        <v>95</v>
      </c>
      <c r="AZ4" s="7" t="s">
        <v>92</v>
      </c>
      <c r="BA4" s="7" t="s">
        <v>92</v>
      </c>
      <c r="BB4" s="7" t="s">
        <v>92</v>
      </c>
      <c r="BC4" s="8" t="s">
        <v>95</v>
      </c>
      <c r="BD4" s="8" t="s">
        <v>113</v>
      </c>
      <c r="BE4" s="8" t="s">
        <v>114</v>
      </c>
      <c r="BF4" s="7" t="s">
        <v>92</v>
      </c>
      <c r="BG4" s="7" t="s">
        <v>92</v>
      </c>
      <c r="BH4" s="7" t="s">
        <v>92</v>
      </c>
      <c r="BI4" s="7" t="s">
        <v>92</v>
      </c>
      <c r="BJ4" s="7" t="s">
        <v>92</v>
      </c>
      <c r="BK4" s="7" t="s">
        <v>92</v>
      </c>
      <c r="BL4" s="8" t="s">
        <v>95</v>
      </c>
      <c r="BM4" s="7" t="s">
        <v>92</v>
      </c>
      <c r="BN4" s="7" t="s">
        <v>115</v>
      </c>
      <c r="BO4" s="9" t="s">
        <v>92</v>
      </c>
      <c r="BP4" s="7" t="s">
        <v>92</v>
      </c>
      <c r="BQ4" s="10" t="s">
        <v>95</v>
      </c>
      <c r="BR4" s="10" t="s">
        <v>95</v>
      </c>
      <c r="BS4" s="10" t="s">
        <v>116</v>
      </c>
      <c r="BT4" s="10" t="s">
        <v>95</v>
      </c>
      <c r="BU4" s="11" t="s">
        <v>92</v>
      </c>
      <c r="BV4" s="10" t="s">
        <v>92</v>
      </c>
      <c r="BW4" s="10" t="s">
        <v>92</v>
      </c>
      <c r="BX4" s="10"/>
      <c r="BY4" s="10"/>
      <c r="BZ4" s="10"/>
      <c r="CA4" s="10"/>
      <c r="CB4" s="10"/>
      <c r="CC4" s="10"/>
      <c r="CD4" s="10"/>
      <c r="CE4" s="10"/>
      <c r="CF4" s="7" t="s">
        <v>92</v>
      </c>
      <c r="CG4" s="7" t="s">
        <v>117</v>
      </c>
      <c r="CH4" s="10"/>
      <c r="CI4" s="17"/>
      <c r="CJ4" s="16"/>
      <c r="CK4" s="17"/>
      <c r="CL4" s="12" t="str">
        <f>IF( AND(ISNUMBER(CI4),ISNUMBER(CK4)),DATEDIF(CI4,CK4,"D"),"")</f>
        <v/>
      </c>
    </row>
    <row r="5" spans="1:90">
      <c r="A5" s="7">
        <v>123</v>
      </c>
      <c r="B5" s="7" t="str">
        <f>IF(C5="201612","A",IF(C5="201706","B",IF(C5="201712","C",IF(C5="201806","D"))))</f>
        <v>C</v>
      </c>
      <c r="C5" s="54" t="str">
        <f>CONCATENATE(E5,IF(D5="décembre","12","06"))</f>
        <v>201712</v>
      </c>
      <c r="D5" s="8" t="s">
        <v>84</v>
      </c>
      <c r="E5" s="7">
        <v>2017</v>
      </c>
      <c r="F5" s="7" t="s">
        <v>118</v>
      </c>
      <c r="G5" s="8" t="s">
        <v>119</v>
      </c>
      <c r="H5" s="7">
        <v>82</v>
      </c>
      <c r="I5" s="8" t="s">
        <v>87</v>
      </c>
      <c r="J5" s="9">
        <v>12872</v>
      </c>
      <c r="K5" s="9">
        <v>43069</v>
      </c>
      <c r="L5" s="9">
        <v>43103</v>
      </c>
      <c r="M5" s="7">
        <v>34</v>
      </c>
      <c r="N5" s="8" t="s">
        <v>89</v>
      </c>
      <c r="O5" s="8" t="str">
        <f>IF(N5="Hemato","",IF(P5="CHC","Digestif",IF(P5="colon","Digestif",IF(P5="cholangiocarcinome","Digestif",IF(P5="corticosurrenalome","Surrenale",IF(P5="ependymome du cervelet","Cérébral",IF(P5="gastrique","Digestif",IF(P5="melanome","Cutané",IF(P5="oesophage","Digestif",IF(P5="ovaire","Gynécologique",IF(P5="pancreas","Digestif",IF(P5="prostate","Prostate",IF(P5="renal","Urinaire",IF(P5="sein","Gynécologique",IF(P5="TNE","TNE",IF(P5="uterus","Gynécologique",IF(P5="vessie","Urinaire",IF(P5="ORL","ORL",IF(P5="indeterminé","Indéterminé","")))))))))))))))))))</f>
        <v>Gynécologique</v>
      </c>
      <c r="P5" s="16" t="s">
        <v>90</v>
      </c>
      <c r="Q5" s="7">
        <v>160</v>
      </c>
      <c r="R5" s="7" t="s">
        <v>92</v>
      </c>
      <c r="S5" s="7">
        <v>67</v>
      </c>
      <c r="T5" s="7">
        <v>58</v>
      </c>
      <c r="U5" s="7">
        <f>IF('Référentiel recueil de données'!$Q5="NC","NC",IF('Référentiel recueil de données'!$S5="NC","NC",ROUND('Référentiel recueil de données'!$S5/('Référentiel recueil de données'!$Q5*'Référentiel recueil de données'!$Q5)*10000,0)))</f>
        <v>26</v>
      </c>
      <c r="V5" s="54" t="str">
        <f>IF(OR(Table_2[[#This Row],[interval imc]]="NC",Table_2[[#This Row],[interval imc]]=0),"non renseigné","renseigné")</f>
        <v>renseigné</v>
      </c>
      <c r="W5" s="54" t="str">
        <f>IF('Référentiel recueil de données'!$U68="NC","NC",IF(U5&lt;18.5,"&lt;18,5",IF(AND(U5&gt;=18.5,U5&lt;25),"entre 18,5 et 25",IF(AND(U5&gt;=25,U5&lt;30),"entre 25 et 30",IF(U5&gt;=30,"supérieur à 30")))))</f>
        <v>entre 25 et 30</v>
      </c>
      <c r="X5" s="7">
        <v>4</v>
      </c>
      <c r="Y5" s="54" t="str">
        <f>IF(X5=0,0,IF(AND(X5&gt;0,X5&lt;5),"entre 1 et 5",IF(AND(X5&gt;=5,X5&lt;=10),"entre 5 et 10",IF(X5&gt;10,"supérieur à 10","????"))))</f>
        <v>entre 1 et 5</v>
      </c>
      <c r="Z5" s="54">
        <f>IF(AND(ISNUMBER(Table_2[[#This Row],[poids_entree]]),ISNUMBER(Table_2[[#This Row],[poids_sortie]])),Table_2[[#This Row],[poids_sortie]]-Table_2[[#This Row],[poids_entree]],"NC")</f>
        <v>-9</v>
      </c>
      <c r="AA5" s="54" t="str">
        <f>IF(AND(ISNUMBER(Table_2[[#This Row],[poids_init]]),ISNUMBER(Table_2[[#This Row],[poids_entree]])),Table_2[[#This Row],[poids_entree]]-Table_2[[#This Row],[poids_init]],"NC")</f>
        <v>NC</v>
      </c>
      <c r="AB5" s="7" t="str">
        <f>IF(S5="NC","NC",IF(R5="NC","NC",ROUND(((R5-S5)/R5)*100,0)))</f>
        <v>NC</v>
      </c>
      <c r="AC5" s="16" t="str">
        <f>IF(Z5="NC","NC",IF(Z5&gt;=0,"perte","gain"))</f>
        <v>gain</v>
      </c>
      <c r="AD5" s="7" t="str">
        <f>IF(AA5="NC","NC",IF(AA5&gt;=0,"perte","gain"))</f>
        <v>NC</v>
      </c>
      <c r="AE5" s="7">
        <f>IF(T5="NC","NC",IF(S5="NC","NC",ROUND(((S5-T5)/S5)*100,0)))</f>
        <v>13</v>
      </c>
      <c r="AF5" s="7">
        <f>IF(ISNUMBER(Table_2[[#This Row],[% perte de poids DH]]),AE5*(-1),"NC")</f>
        <v>-13</v>
      </c>
      <c r="AG5" s="16" t="str">
        <f>IF(AE5="NC","non renseigné","renseigné")</f>
        <v>renseigné</v>
      </c>
      <c r="AH5" s="7" t="str">
        <f>IF(AB5="NC","non renseigné","renseigné")</f>
        <v>non renseigné</v>
      </c>
      <c r="AI5" s="54" t="str">
        <f>IF(OR(Table_2[[#This Row],[albumine]]="NC",Table_2[[#This Row],[albumine]]=0),"non renseigné","renseigné")</f>
        <v>renseigné</v>
      </c>
      <c r="AJ5" s="7">
        <v>29</v>
      </c>
      <c r="AK5" s="8" t="s">
        <v>644</v>
      </c>
      <c r="AL5" s="7" t="s">
        <v>92</v>
      </c>
      <c r="AM5" s="7">
        <v>60</v>
      </c>
      <c r="AN5" s="7" t="s">
        <v>92</v>
      </c>
      <c r="AO5" s="7" t="s">
        <v>92</v>
      </c>
      <c r="AP5" s="9">
        <v>43332</v>
      </c>
      <c r="AQ5" s="9" t="s">
        <v>92</v>
      </c>
      <c r="AR5" s="7">
        <v>1</v>
      </c>
      <c r="AS5" s="7">
        <v>0</v>
      </c>
      <c r="AT5" s="7" t="s">
        <v>92</v>
      </c>
      <c r="AU5" s="7" t="s">
        <v>92</v>
      </c>
      <c r="AV5" s="7" t="s">
        <v>92</v>
      </c>
      <c r="AW5" s="8" t="s">
        <v>95</v>
      </c>
      <c r="AX5" s="8" t="s">
        <v>95</v>
      </c>
      <c r="AY5" s="8" t="s">
        <v>95</v>
      </c>
      <c r="AZ5" s="8" t="s">
        <v>94</v>
      </c>
      <c r="BA5" s="7" t="s">
        <v>92</v>
      </c>
      <c r="BB5" s="8" t="s">
        <v>95</v>
      </c>
      <c r="BC5" s="8" t="s">
        <v>95</v>
      </c>
      <c r="BD5" s="8" t="s">
        <v>96</v>
      </c>
      <c r="BE5" s="7" t="s">
        <v>92</v>
      </c>
      <c r="BF5" s="7" t="s">
        <v>92</v>
      </c>
      <c r="BG5" s="7" t="s">
        <v>92</v>
      </c>
      <c r="BH5" s="7" t="s">
        <v>92</v>
      </c>
      <c r="BI5" s="7" t="s">
        <v>92</v>
      </c>
      <c r="BJ5" s="7" t="s">
        <v>92</v>
      </c>
      <c r="BK5" s="7" t="s">
        <v>92</v>
      </c>
      <c r="BL5" s="8" t="s">
        <v>95</v>
      </c>
      <c r="BM5" s="7" t="s">
        <v>92</v>
      </c>
      <c r="BN5" s="7" t="s">
        <v>92</v>
      </c>
      <c r="BO5" s="9" t="s">
        <v>92</v>
      </c>
      <c r="BP5" s="7" t="s">
        <v>92</v>
      </c>
      <c r="BQ5" s="10" t="s">
        <v>95</v>
      </c>
      <c r="BR5" s="10" t="s">
        <v>94</v>
      </c>
      <c r="BS5" s="10" t="s">
        <v>105</v>
      </c>
      <c r="BT5" s="10" t="s">
        <v>95</v>
      </c>
      <c r="BU5" s="11" t="s">
        <v>92</v>
      </c>
      <c r="BV5" s="10" t="s">
        <v>92</v>
      </c>
      <c r="BW5" s="10" t="s">
        <v>92</v>
      </c>
      <c r="BX5" s="10"/>
      <c r="BY5" s="10"/>
      <c r="BZ5" s="10"/>
      <c r="CA5" s="10"/>
      <c r="CB5" s="10"/>
      <c r="CC5" s="10"/>
      <c r="CD5" s="10"/>
      <c r="CE5" s="10"/>
      <c r="CF5" s="7" t="s">
        <v>92</v>
      </c>
      <c r="CG5" s="7" t="s">
        <v>92</v>
      </c>
      <c r="CH5" s="10"/>
      <c r="CI5" s="17"/>
      <c r="CJ5" s="16"/>
      <c r="CK5" s="17"/>
      <c r="CL5" s="12" t="str">
        <f>IF( AND(ISNUMBER(CI5),ISNUMBER(CK5)),DATEDIF(CI5,CK5,"D"),"")</f>
        <v/>
      </c>
    </row>
    <row r="6" spans="1:90" ht="30">
      <c r="A6" s="7">
        <v>25</v>
      </c>
      <c r="B6" s="7" t="str">
        <f>IF(C6="201612","A",IF(C6="201706","B",IF(C6="201712","C",IF(C6="201806","D"))))</f>
        <v>B</v>
      </c>
      <c r="C6" s="54" t="str">
        <f>CONCATENATE(E6,IF(D6="décembre","12","06"))</f>
        <v>201706</v>
      </c>
      <c r="D6" s="8" t="s">
        <v>100</v>
      </c>
      <c r="E6" s="7">
        <v>2017</v>
      </c>
      <c r="F6" s="7" t="s">
        <v>120</v>
      </c>
      <c r="G6" s="7" t="s">
        <v>121</v>
      </c>
      <c r="H6" s="7">
        <v>87</v>
      </c>
      <c r="I6" s="8" t="s">
        <v>87</v>
      </c>
      <c r="J6" s="9">
        <v>10660</v>
      </c>
      <c r="K6" s="9">
        <v>42892</v>
      </c>
      <c r="L6" s="9">
        <v>42894</v>
      </c>
      <c r="M6" s="7">
        <v>2</v>
      </c>
      <c r="N6" s="8" t="s">
        <v>89</v>
      </c>
      <c r="O6" s="8" t="str">
        <f>IF(N6="Hemato","",IF(P6="CHC","Digestif",IF(P6="colon","Digestif",IF(P6="cholangiocarcinome","Digestif",IF(P6="corticosurrenalome","Surrenale",IF(P6="ependymome du cervelet","Cérébral",IF(P6="gastrique","Digestif",IF(P6="melanome","Cutané",IF(P6="oesophage","Digestif",IF(P6="ovaire","Gynécologique",IF(P6="pancreas","Digestif",IF(P6="prostate","Prostate",IF(P6="renal","Urinaire",IF(P6="sein","Gynécologique",IF(P6="TNE","TNE",IF(P6="uterus","Gynécologique",IF(P6="vessie","Urinaire",IF(P6="ORL","ORL",IF(P6="indeterminé","Indéterminé","")))))))))))))))))))</f>
        <v>Gynécologique</v>
      </c>
      <c r="P6" s="8" t="s">
        <v>90</v>
      </c>
      <c r="Q6" s="7">
        <v>155</v>
      </c>
      <c r="R6" s="7">
        <v>55</v>
      </c>
      <c r="S6" s="7">
        <v>50</v>
      </c>
      <c r="T6" s="7" t="s">
        <v>92</v>
      </c>
      <c r="U6" s="7">
        <f>IF('Référentiel recueil de données'!$Q6="NC","NC",IF('Référentiel recueil de données'!$S6="NC","NC",ROUND('Référentiel recueil de données'!$S6/('Référentiel recueil de données'!$Q6*'Référentiel recueil de données'!$Q6)*10000,0)))</f>
        <v>21</v>
      </c>
      <c r="V6" s="54" t="str">
        <f>IF(OR(Table_2[[#This Row],[interval imc]]="NC",Table_2[[#This Row],[interval imc]]=0),"non renseigné","renseigné")</f>
        <v>renseigné</v>
      </c>
      <c r="W6" s="54" t="str">
        <f>IF('Référentiel recueil de données'!$U2="NC","NC",IF(U6&lt;18.5,"&lt;18,5",IF(AND(U6&gt;=18.5,U6&lt;25),"entre 18,5 et 25",IF(AND(U6&gt;=25,U6&lt;30),"entre 25 et 30",IF(U6&gt;=30,"supérieur à 30")))))</f>
        <v>entre 18,5 et 25</v>
      </c>
      <c r="X6" s="7">
        <v>1</v>
      </c>
      <c r="Y6" s="54" t="str">
        <f>IF(X6=0,0,IF(AND(X6&gt;0,X6&lt;5),"entre 1 et 5",IF(AND(X6&gt;=5,X6&lt;=10),"entre 5 et 10",IF(X6&gt;10,"supérieur à 10","????"))))</f>
        <v>entre 1 et 5</v>
      </c>
      <c r="Z6" s="54" t="str">
        <f>IF(AND(ISNUMBER(Table_2[[#This Row],[poids_entree]]),ISNUMBER(Table_2[[#This Row],[poids_sortie]])),Table_2[[#This Row],[poids_sortie]]-Table_2[[#This Row],[poids_entree]],"NC")</f>
        <v>NC</v>
      </c>
      <c r="AA6" s="54">
        <f>IF(AND(ISNUMBER(Table_2[[#This Row],[poids_init]]),ISNUMBER(Table_2[[#This Row],[poids_entree]])),Table_2[[#This Row],[poids_entree]]-Table_2[[#This Row],[poids_init]],"NC")</f>
        <v>-5</v>
      </c>
      <c r="AB6" s="7">
        <f>IF(S6="NC","NC",IF(R6="NC","NC",ROUND(((R6-S6)/R6)*100,0)))</f>
        <v>9</v>
      </c>
      <c r="AC6" s="16" t="str">
        <f>IF(Z6="NC","NC",IF(Z6&gt;=0,"perte","gain"))</f>
        <v>NC</v>
      </c>
      <c r="AD6" s="7" t="str">
        <f>IF(AA6="NC","NC",IF(AA6&gt;=0,"perte","gain"))</f>
        <v>gain</v>
      </c>
      <c r="AE6" s="7" t="str">
        <f>IF(T6="NC","NC",IF(S6="NC","NC",ROUND(((S6-T6)/S6)*100,0)))</f>
        <v>NC</v>
      </c>
      <c r="AF6" s="7" t="str">
        <f>IF(ISNUMBER(Table_2[[#This Row],[% perte de poids DH]]),AE6*(-1),"NC")</f>
        <v>NC</v>
      </c>
      <c r="AG6" s="16" t="str">
        <f>IF(AE6="NC","non renseigné","renseigné")</f>
        <v>non renseigné</v>
      </c>
      <c r="AH6" s="7" t="str">
        <f>IF(AB6="NC","non renseigné","renseigné")</f>
        <v>renseigné</v>
      </c>
      <c r="AI6" s="54" t="str">
        <f>IF(OR(Table_2[[#This Row],[albumine]]="NC",Table_2[[#This Row],[albumine]]=0),"non renseigné","renseigné")</f>
        <v>non renseigné</v>
      </c>
      <c r="AJ6" s="8" t="s">
        <v>92</v>
      </c>
      <c r="AK6" s="8" t="s">
        <v>646</v>
      </c>
      <c r="AL6" s="8" t="s">
        <v>92</v>
      </c>
      <c r="AM6" s="7">
        <v>0</v>
      </c>
      <c r="AN6" s="7">
        <v>0</v>
      </c>
      <c r="AO6" s="7">
        <v>0</v>
      </c>
      <c r="AP6" s="9" t="s">
        <v>92</v>
      </c>
      <c r="AQ6" s="9">
        <v>42882</v>
      </c>
      <c r="AR6" s="7">
        <v>0</v>
      </c>
      <c r="AS6" s="7">
        <v>0</v>
      </c>
      <c r="AT6" s="7" t="s">
        <v>92</v>
      </c>
      <c r="AU6" s="7" t="s">
        <v>92</v>
      </c>
      <c r="AV6" s="7" t="s">
        <v>92</v>
      </c>
      <c r="AW6" s="7" t="s">
        <v>92</v>
      </c>
      <c r="AX6" s="8" t="s">
        <v>95</v>
      </c>
      <c r="AY6" s="8" t="s">
        <v>95</v>
      </c>
      <c r="AZ6" s="8" t="s">
        <v>95</v>
      </c>
      <c r="BA6" s="7" t="s">
        <v>92</v>
      </c>
      <c r="BB6" s="7" t="s">
        <v>92</v>
      </c>
      <c r="BC6" s="8" t="s">
        <v>95</v>
      </c>
      <c r="BD6" s="8" t="s">
        <v>96</v>
      </c>
      <c r="BE6" s="7" t="s">
        <v>92</v>
      </c>
      <c r="BF6" s="7" t="s">
        <v>92</v>
      </c>
      <c r="BG6" s="7" t="s">
        <v>92</v>
      </c>
      <c r="BH6" s="7" t="s">
        <v>92</v>
      </c>
      <c r="BI6" s="7" t="s">
        <v>92</v>
      </c>
      <c r="BJ6" s="7" t="s">
        <v>92</v>
      </c>
      <c r="BK6" s="7" t="s">
        <v>92</v>
      </c>
      <c r="BL6" s="8" t="s">
        <v>95</v>
      </c>
      <c r="BM6" s="7" t="s">
        <v>92</v>
      </c>
      <c r="BN6" s="7" t="s">
        <v>92</v>
      </c>
      <c r="BO6" s="9" t="s">
        <v>92</v>
      </c>
      <c r="BP6" s="7" t="s">
        <v>92</v>
      </c>
      <c r="BQ6" s="10" t="s">
        <v>123</v>
      </c>
      <c r="BR6" s="10" t="s">
        <v>94</v>
      </c>
      <c r="BS6" s="10" t="s">
        <v>105</v>
      </c>
      <c r="BT6" s="10" t="s">
        <v>95</v>
      </c>
      <c r="BU6" s="11" t="s">
        <v>92</v>
      </c>
      <c r="BV6" s="10" t="s">
        <v>92</v>
      </c>
      <c r="BW6" s="10" t="s">
        <v>92</v>
      </c>
      <c r="BX6" s="10"/>
      <c r="BY6" s="10"/>
      <c r="BZ6" s="10"/>
      <c r="CA6" s="10"/>
      <c r="CB6" s="10"/>
      <c r="CC6" s="10"/>
      <c r="CD6" s="10"/>
      <c r="CE6" s="10"/>
      <c r="CF6" s="7" t="s">
        <v>124</v>
      </c>
      <c r="CG6" s="7" t="s">
        <v>92</v>
      </c>
      <c r="CH6" s="10"/>
      <c r="CI6" s="17"/>
      <c r="CJ6" s="10"/>
      <c r="CK6" s="17"/>
      <c r="CL6" s="12" t="str">
        <f>IF( AND(ISNUMBER(CI6),ISNUMBER(CK6)),DATEDIF(CI6,CK6,"D"),"")</f>
        <v/>
      </c>
    </row>
    <row r="7" spans="1:90" ht="60">
      <c r="A7" s="7">
        <v>27</v>
      </c>
      <c r="B7" s="7" t="str">
        <f>IF(C7="201612","A",IF(C7="201706","B",IF(C7="201712","C",IF(C7="201806","D"))))</f>
        <v>B</v>
      </c>
      <c r="C7" s="54" t="str">
        <f>CONCATENATE(E7,IF(D7="décembre","12","06"))</f>
        <v>201706</v>
      </c>
      <c r="D7" s="8" t="s">
        <v>100</v>
      </c>
      <c r="E7" s="7">
        <v>2017</v>
      </c>
      <c r="F7" s="7" t="s">
        <v>125</v>
      </c>
      <c r="G7" s="7" t="s">
        <v>126</v>
      </c>
      <c r="H7" s="7">
        <v>66</v>
      </c>
      <c r="I7" s="8" t="s">
        <v>87</v>
      </c>
      <c r="J7" s="9">
        <v>18109</v>
      </c>
      <c r="K7" s="9">
        <v>42893</v>
      </c>
      <c r="L7" s="9">
        <v>42895</v>
      </c>
      <c r="M7" s="7">
        <v>2</v>
      </c>
      <c r="N7" s="8" t="s">
        <v>89</v>
      </c>
      <c r="O7" s="8" t="str">
        <f>IF(N7="Hemato","",IF(P7="CHC","Digestif",IF(P7="colon","Digestif",IF(P7="cholangiocarcinome","Digestif",IF(P7="corticosurrenalome","Surrenale",IF(P7="ependymome du cervelet","Cérébral",IF(P7="gastrique","Digestif",IF(P7="melanome","Cutané",IF(P7="oesophage","Digestif",IF(P7="ovaire","Gynécologique",IF(P7="pancreas","Digestif",IF(P7="prostate","Prostate",IF(P7="renal","Urinaire",IF(P7="sein","Gynécologique",IF(P7="TNE","TNE",IF(P7="uterus","Gynécologique",IF(P7="vessie","Urinaire",IF(P7="ORL","ORL",IF(P7="indeterminé","Indéterminé","")))))))))))))))))))</f>
        <v>Gynécologique</v>
      </c>
      <c r="P7" s="8" t="s">
        <v>90</v>
      </c>
      <c r="Q7" s="7">
        <v>162</v>
      </c>
      <c r="R7" s="7">
        <v>46</v>
      </c>
      <c r="S7" s="7" t="s">
        <v>92</v>
      </c>
      <c r="T7" s="7" t="s">
        <v>92</v>
      </c>
      <c r="U7" s="7" t="str">
        <f>IF('Référentiel recueil de données'!$Q7="NC","NC",IF('Référentiel recueil de données'!$S7="NC","NC",ROUND('Référentiel recueil de données'!$S7/('Référentiel recueil de données'!$Q7*'Référentiel recueil de données'!$Q7)*10000,0)))</f>
        <v>NC</v>
      </c>
      <c r="V7" s="54" t="str">
        <f>IF(OR(Table_2[[#This Row],[interval imc]]="NC",Table_2[[#This Row],[interval imc]]=0),"non renseigné","renseigné")</f>
        <v>renseigné</v>
      </c>
      <c r="W7" s="54" t="str">
        <f>IF('Référentiel recueil de données'!$U3="NC","NC",IF(U7&lt;18.5,"&lt;18,5",IF(AND(U7&gt;=18.5,U7&lt;25),"entre 18,5 et 25",IF(AND(U7&gt;=25,U7&lt;30),"entre 25 et 30",IF(U7&gt;=30,"supérieur à 30")))))</f>
        <v>supérieur à 30</v>
      </c>
      <c r="X7" s="7">
        <v>0</v>
      </c>
      <c r="Y7" s="54">
        <f>IF(X7=0,0,IF(AND(X7&gt;0,X7&lt;5),"entre 1 et 5",IF(AND(X7&gt;=5,X7&lt;=10),"entre 5 et 10",IF(X7&gt;10,"supérieur à 10","????"))))</f>
        <v>0</v>
      </c>
      <c r="Z7" s="54" t="str">
        <f>IF(AND(ISNUMBER(Table_2[[#This Row],[poids_entree]]),ISNUMBER(Table_2[[#This Row],[poids_sortie]])),Table_2[[#This Row],[poids_sortie]]-Table_2[[#This Row],[poids_entree]],"NC")</f>
        <v>NC</v>
      </c>
      <c r="AA7" s="54" t="str">
        <f>IF(AND(ISNUMBER(Table_2[[#This Row],[poids_init]]),ISNUMBER(Table_2[[#This Row],[poids_entree]])),Table_2[[#This Row],[poids_entree]]-Table_2[[#This Row],[poids_init]],"NC")</f>
        <v>NC</v>
      </c>
      <c r="AB7" s="7" t="str">
        <f>IF(S7="NC","NC",IF(R7="NC","NC",ROUND(((R7-S7)/R7)*100,0)))</f>
        <v>NC</v>
      </c>
      <c r="AC7" s="16" t="str">
        <f>IF(Z7="NC","NC",IF(Z7&gt;=0,"perte","gain"))</f>
        <v>NC</v>
      </c>
      <c r="AD7" s="7" t="str">
        <f>IF(AA7="NC","NC",IF(AA7&gt;=0,"perte","gain"))</f>
        <v>NC</v>
      </c>
      <c r="AE7" s="7" t="str">
        <f>IF(T7="NC","NC",IF(S7="NC","NC",ROUND(((S7-T7)/S7)*100,0)))</f>
        <v>NC</v>
      </c>
      <c r="AF7" s="7" t="str">
        <f>IF(ISNUMBER(Table_2[[#This Row],[% perte de poids DH]]),AE7*(-1),"NC")</f>
        <v>NC</v>
      </c>
      <c r="AG7" s="16" t="str">
        <f>IF(AE7="NC","non renseigné","renseigné")</f>
        <v>non renseigné</v>
      </c>
      <c r="AH7" s="7" t="str">
        <f>IF(AB7="NC","non renseigné","renseigné")</f>
        <v>non renseigné</v>
      </c>
      <c r="AI7" s="54" t="str">
        <f>IF(OR(Table_2[[#This Row],[albumine]]="NC",Table_2[[#This Row],[albumine]]=0),"non renseigné","renseigné")</f>
        <v>non renseigné</v>
      </c>
      <c r="AJ7" s="8" t="s">
        <v>92</v>
      </c>
      <c r="AK7" s="8" t="s">
        <v>646</v>
      </c>
      <c r="AL7" s="8" t="s">
        <v>92</v>
      </c>
      <c r="AM7" s="7">
        <v>0</v>
      </c>
      <c r="AN7" s="7">
        <v>0</v>
      </c>
      <c r="AO7" s="7">
        <v>0</v>
      </c>
      <c r="AP7" s="9">
        <v>43258</v>
      </c>
      <c r="AQ7" s="9">
        <v>43139</v>
      </c>
      <c r="AR7" s="7">
        <v>0</v>
      </c>
      <c r="AS7" s="7">
        <v>0</v>
      </c>
      <c r="AT7" s="7" t="s">
        <v>92</v>
      </c>
      <c r="AU7" s="7" t="s">
        <v>92</v>
      </c>
      <c r="AV7" s="7" t="s">
        <v>92</v>
      </c>
      <c r="AW7" s="7" t="s">
        <v>92</v>
      </c>
      <c r="AX7" s="8" t="s">
        <v>94</v>
      </c>
      <c r="AY7" s="8" t="s">
        <v>94</v>
      </c>
      <c r="AZ7" s="8" t="s">
        <v>95</v>
      </c>
      <c r="BA7" s="7" t="s">
        <v>92</v>
      </c>
      <c r="BB7" s="7" t="s">
        <v>92</v>
      </c>
      <c r="BC7" s="8" t="s">
        <v>95</v>
      </c>
      <c r="BD7" s="8" t="s">
        <v>96</v>
      </c>
      <c r="BE7" s="7" t="s">
        <v>92</v>
      </c>
      <c r="BF7" s="7" t="s">
        <v>92</v>
      </c>
      <c r="BG7" s="7" t="s">
        <v>92</v>
      </c>
      <c r="BH7" s="7" t="s">
        <v>92</v>
      </c>
      <c r="BI7" s="7" t="s">
        <v>92</v>
      </c>
      <c r="BJ7" s="7" t="s">
        <v>92</v>
      </c>
      <c r="BK7" s="7" t="s">
        <v>92</v>
      </c>
      <c r="BL7" s="8" t="s">
        <v>95</v>
      </c>
      <c r="BM7" s="7" t="s">
        <v>92</v>
      </c>
      <c r="BN7" s="7" t="s">
        <v>92</v>
      </c>
      <c r="BO7" s="9" t="s">
        <v>92</v>
      </c>
      <c r="BP7" s="7" t="s">
        <v>92</v>
      </c>
      <c r="BQ7" s="10" t="s">
        <v>95</v>
      </c>
      <c r="BR7" s="10" t="s">
        <v>95</v>
      </c>
      <c r="BS7" s="10" t="s">
        <v>116</v>
      </c>
      <c r="BT7" s="10" t="s">
        <v>95</v>
      </c>
      <c r="BU7" s="11" t="s">
        <v>92</v>
      </c>
      <c r="BV7" s="10" t="s">
        <v>92</v>
      </c>
      <c r="BW7" s="10" t="s">
        <v>92</v>
      </c>
      <c r="BX7" s="10"/>
      <c r="BY7" s="10"/>
      <c r="BZ7" s="10"/>
      <c r="CA7" s="10"/>
      <c r="CB7" s="10"/>
      <c r="CC7" s="10"/>
      <c r="CD7" s="10"/>
      <c r="CE7" s="10"/>
      <c r="CF7" s="7" t="s">
        <v>127</v>
      </c>
      <c r="CG7" s="7" t="s">
        <v>92</v>
      </c>
      <c r="CH7" s="10"/>
      <c r="CI7" s="17"/>
      <c r="CJ7" s="10"/>
      <c r="CK7" s="17"/>
      <c r="CL7" s="12" t="str">
        <f>IF( AND(ISNUMBER(CI7),ISNUMBER(CK7)),DATEDIF(CI7,CK7,"D"),"")</f>
        <v/>
      </c>
    </row>
    <row r="8" spans="1:90">
      <c r="A8" s="7">
        <v>37</v>
      </c>
      <c r="B8" s="7" t="str">
        <f>IF(C8="201612","A",IF(C8="201706","B",IF(C8="201712","C",IF(C8="201806","D"))))</f>
        <v>A</v>
      </c>
      <c r="C8" s="54" t="str">
        <f>CONCATENATE(E8,IF(D8="décembre","12","06"))</f>
        <v>201612</v>
      </c>
      <c r="D8" s="8" t="s">
        <v>84</v>
      </c>
      <c r="E8" s="7">
        <v>2016</v>
      </c>
      <c r="F8" s="7" t="s">
        <v>128</v>
      </c>
      <c r="G8" s="7" t="s">
        <v>129</v>
      </c>
      <c r="H8" s="7">
        <v>88</v>
      </c>
      <c r="I8" s="8" t="s">
        <v>87</v>
      </c>
      <c r="J8" s="9">
        <v>10442</v>
      </c>
      <c r="K8" s="9">
        <v>42708</v>
      </c>
      <c r="L8" s="9">
        <v>42744</v>
      </c>
      <c r="M8" s="7">
        <v>36</v>
      </c>
      <c r="N8" s="8" t="s">
        <v>130</v>
      </c>
      <c r="O8" s="8" t="str">
        <f>IF(N8="Hemato","",IF(P8="CHC","Digestif",IF(P8="colon","Digestif",IF(P8="cholangiocarcinome","Digestif",IF(P8="corticosurrenalome","Surrenale",IF(P8="ependymome du cervelet","Cérébral",IF(P8="gastrique","Digestif",IF(P8="melanome","Cutané",IF(P8="oesophage","Digestif",IF(P8="ovaire","Gynécologique",IF(P8="pancreas","Digestif",IF(P8="prostate","Prostate",IF(P8="renal","Urinaire",IF(P8="sein","Gynécologique",IF(P8="TNE","TNE",IF(P8="uterus","Gynécologique",IF(P8="vessie","Urinaire",IF(P8="ORL","ORL",IF(P8="indeterminé","Indéterminé","")))))))))))))))))))</f>
        <v/>
      </c>
      <c r="P8" s="8" t="s">
        <v>131</v>
      </c>
      <c r="Q8" s="7">
        <v>166</v>
      </c>
      <c r="R8" s="7">
        <v>75</v>
      </c>
      <c r="S8" s="7">
        <v>74</v>
      </c>
      <c r="T8" s="7">
        <v>68</v>
      </c>
      <c r="U8" s="7">
        <f>IF('Référentiel recueil de données'!$Q8="NC","NC",IF('Référentiel recueil de données'!$S8="NC","NC",ROUND('Référentiel recueil de données'!$S8/('Référentiel recueil de données'!$Q8*'Référentiel recueil de données'!$Q8)*10000,0)))</f>
        <v>27</v>
      </c>
      <c r="V8" s="54" t="str">
        <f>IF(OR(Table_2[[#This Row],[interval imc]]="NC",Table_2[[#This Row],[interval imc]]=0),"non renseigné","renseigné")</f>
        <v>renseigné</v>
      </c>
      <c r="W8" s="54" t="str">
        <f>IF('Référentiel recueil de données'!$U70="NC","NC",IF(U8&lt;18.5,"&lt;18,5",IF(AND(U8&gt;=18.5,U8&lt;25),"entre 18,5 et 25",IF(AND(U8&gt;=25,U8&lt;30),"entre 25 et 30",IF(U8&gt;=30,"supérieur à 30")))))</f>
        <v>entre 25 et 30</v>
      </c>
      <c r="X8" s="7">
        <v>3</v>
      </c>
      <c r="Y8" s="54" t="str">
        <f>IF(X8=0,0,IF(AND(X8&gt;0,X8&lt;5),"entre 1 et 5",IF(AND(X8&gt;=5,X8&lt;=10),"entre 5 et 10",IF(X8&gt;10,"supérieur à 10","????"))))</f>
        <v>entre 1 et 5</v>
      </c>
      <c r="Z8" s="54">
        <f>IF(AND(ISNUMBER(Table_2[[#This Row],[poids_entree]]),ISNUMBER(Table_2[[#This Row],[poids_sortie]])),Table_2[[#This Row],[poids_sortie]]-Table_2[[#This Row],[poids_entree]],"NC")</f>
        <v>-6</v>
      </c>
      <c r="AA8" s="54">
        <f>IF(AND(ISNUMBER(Table_2[[#This Row],[poids_init]]),ISNUMBER(Table_2[[#This Row],[poids_entree]])),Table_2[[#This Row],[poids_entree]]-Table_2[[#This Row],[poids_init]],"NC")</f>
        <v>-1</v>
      </c>
      <c r="AB8" s="7">
        <f>IF(S8="NC","NC",IF(R8="NC","NC",ROUND(((R8-S8)/R8)*100,0)))</f>
        <v>1</v>
      </c>
      <c r="AC8" s="16" t="str">
        <f>IF(Z8="NC","NC",IF(Z8&gt;=0,"perte","gain"))</f>
        <v>gain</v>
      </c>
      <c r="AD8" s="7" t="str">
        <f>IF(AA8="NC","NC",IF(AA8&gt;=0,"perte","gain"))</f>
        <v>gain</v>
      </c>
      <c r="AE8" s="7">
        <f>IF(T8="NC","NC",IF(S8="NC","NC",ROUND(((S8-T8)/S8)*100,0)))</f>
        <v>8</v>
      </c>
      <c r="AF8" s="7">
        <f>IF(ISNUMBER(Table_2[[#This Row],[% perte de poids DH]]),AE8*(-1),"NC")</f>
        <v>-8</v>
      </c>
      <c r="AG8" s="16" t="str">
        <f>IF(AE8="NC","non renseigné","renseigné")</f>
        <v>renseigné</v>
      </c>
      <c r="AH8" s="7" t="str">
        <f>IF(AB8="NC","non renseigné","renseigné")</f>
        <v>renseigné</v>
      </c>
      <c r="AI8" s="54" t="str">
        <f>IF(OR(Table_2[[#This Row],[albumine]]="NC",Table_2[[#This Row],[albumine]]=0),"non renseigné","renseigné")</f>
        <v>non renseigné</v>
      </c>
      <c r="AJ8" s="8" t="s">
        <v>92</v>
      </c>
      <c r="AK8" s="8" t="s">
        <v>646</v>
      </c>
      <c r="AL8" s="8" t="s">
        <v>92</v>
      </c>
      <c r="AM8" s="7">
        <v>153</v>
      </c>
      <c r="AN8" s="7">
        <v>0</v>
      </c>
      <c r="AO8" s="7">
        <v>0</v>
      </c>
      <c r="AP8" s="9">
        <v>42744</v>
      </c>
      <c r="AQ8" s="9">
        <v>42741</v>
      </c>
      <c r="AR8" s="8">
        <v>2</v>
      </c>
      <c r="AS8" s="7">
        <v>2</v>
      </c>
      <c r="AT8" s="7" t="s">
        <v>132</v>
      </c>
      <c r="AU8" s="7" t="s">
        <v>92</v>
      </c>
      <c r="AV8" s="7" t="s">
        <v>92</v>
      </c>
      <c r="AW8" s="7" t="s">
        <v>92</v>
      </c>
      <c r="AX8" s="8" t="s">
        <v>94</v>
      </c>
      <c r="AY8" s="8" t="s">
        <v>95</v>
      </c>
      <c r="AZ8" s="8" t="s">
        <v>95</v>
      </c>
      <c r="BA8" s="7" t="s">
        <v>92</v>
      </c>
      <c r="BB8" s="7" t="s">
        <v>92</v>
      </c>
      <c r="BC8" s="8" t="s">
        <v>94</v>
      </c>
      <c r="BD8" s="8" t="s">
        <v>96</v>
      </c>
      <c r="BE8" s="7" t="s">
        <v>92</v>
      </c>
      <c r="BF8" s="7" t="s">
        <v>92</v>
      </c>
      <c r="BG8" s="7" t="s">
        <v>92</v>
      </c>
      <c r="BH8" s="7" t="s">
        <v>92</v>
      </c>
      <c r="BI8" s="7" t="s">
        <v>92</v>
      </c>
      <c r="BJ8" s="7" t="s">
        <v>92</v>
      </c>
      <c r="BK8" s="7" t="s">
        <v>92</v>
      </c>
      <c r="BL8" s="8" t="s">
        <v>95</v>
      </c>
      <c r="BM8" s="7" t="s">
        <v>92</v>
      </c>
      <c r="BN8" s="7" t="s">
        <v>92</v>
      </c>
      <c r="BO8" s="9">
        <v>42679</v>
      </c>
      <c r="BP8" s="7">
        <v>0</v>
      </c>
      <c r="BQ8" s="10" t="s">
        <v>123</v>
      </c>
      <c r="BR8" s="10" t="s">
        <v>94</v>
      </c>
      <c r="BS8" s="10" t="s">
        <v>105</v>
      </c>
      <c r="BT8" s="10" t="s">
        <v>95</v>
      </c>
      <c r="BU8" s="11" t="s">
        <v>92</v>
      </c>
      <c r="BV8" s="10" t="s">
        <v>92</v>
      </c>
      <c r="BW8" s="10" t="s">
        <v>92</v>
      </c>
      <c r="BX8" s="10"/>
      <c r="BY8" s="10"/>
      <c r="BZ8" s="10"/>
      <c r="CA8" s="10"/>
      <c r="CB8" s="10"/>
      <c r="CC8" s="10"/>
      <c r="CD8" s="10"/>
      <c r="CE8" s="10"/>
      <c r="CF8" s="7" t="s">
        <v>133</v>
      </c>
      <c r="CG8" s="7" t="s">
        <v>92</v>
      </c>
      <c r="CH8" s="10"/>
      <c r="CI8" s="17"/>
      <c r="CJ8" s="10"/>
      <c r="CK8" s="17"/>
      <c r="CL8" s="12" t="str">
        <f>IF( AND(ISNUMBER(CI8),ISNUMBER(CK8)),DATEDIF(CI8,CK8,"D"),"")</f>
        <v/>
      </c>
    </row>
    <row r="9" spans="1:90" ht="60">
      <c r="A9" s="7">
        <v>5</v>
      </c>
      <c r="B9" s="7" t="str">
        <f>IF(C9="201612","A",IF(C9="201706","B",IF(C9="201712","C",IF(C9="201806","D"))))</f>
        <v>B</v>
      </c>
      <c r="C9" s="54" t="str">
        <f>CONCATENATE(E9,IF(D9="décembre","12","06"))</f>
        <v>201706</v>
      </c>
      <c r="D9" s="8" t="s">
        <v>100</v>
      </c>
      <c r="E9" s="7">
        <v>2017</v>
      </c>
      <c r="F9" s="7" t="s">
        <v>134</v>
      </c>
      <c r="G9" s="7" t="s">
        <v>135</v>
      </c>
      <c r="H9" s="7">
        <v>57</v>
      </c>
      <c r="I9" s="8" t="s">
        <v>136</v>
      </c>
      <c r="J9" s="9">
        <v>21349</v>
      </c>
      <c r="K9" s="9">
        <v>42872</v>
      </c>
      <c r="L9" s="9">
        <v>42892</v>
      </c>
      <c r="M9" s="7">
        <v>20</v>
      </c>
      <c r="N9" s="8" t="s">
        <v>89</v>
      </c>
      <c r="O9" s="8" t="str">
        <f>IF(N9="Hemato","",IF(P9="CHC","Digestif",IF(P9="colon","Digestif",IF(P9="cholangiocarcinome","Digestif",IF(P9="corticosurrenalome","Surrenale",IF(P9="ependymome du cervelet","Cérébral",IF(P9="gastrique","Digestif",IF(P9="melanome","Cutané",IF(P9="oesophage","Digestif",IF(P9="ovaire","Gynécologique",IF(P9="pancreas","Digestif",IF(P9="prostate","Prostate",IF(P9="renal","Urinaire",IF(P9="sein","Gynécologique",IF(P9="TNE","TNE",IF(P9="uterus","Gynécologique",IF(P9="vessie","Urinaire",IF(P9="ORL","ORL",IF(P9="indeterminé","Indéterminé","")))))))))))))))))))</f>
        <v>Digestif</v>
      </c>
      <c r="P9" s="8" t="s">
        <v>137</v>
      </c>
      <c r="Q9" s="7">
        <v>173</v>
      </c>
      <c r="R9" s="8">
        <v>96</v>
      </c>
      <c r="S9" s="7">
        <v>78</v>
      </c>
      <c r="T9" s="7">
        <v>80</v>
      </c>
      <c r="U9" s="7">
        <f>IF('Référentiel recueil de données'!$Q9="NC","NC",IF('Référentiel recueil de données'!$S9="NC","NC",ROUND('Référentiel recueil de données'!$S9/('Référentiel recueil de données'!$Q9*'Référentiel recueil de données'!$Q9)*10000,0)))</f>
        <v>26</v>
      </c>
      <c r="V9" s="54" t="str">
        <f>IF(OR(Table_2[[#This Row],[interval imc]]="NC",Table_2[[#This Row],[interval imc]]=0),"non renseigné","renseigné")</f>
        <v>renseigné</v>
      </c>
      <c r="W9" s="54" t="str">
        <f>IF('Référentiel recueil de données'!$U105="NC","NC",IF(U9&lt;18.5,"&lt;18,5",IF(AND(U9&gt;=18.5,U9&lt;25),"entre 18,5 et 25",IF(AND(U9&gt;=25,U9&lt;30),"entre 25 et 30",IF(U9&gt;=30,"supérieur à 30")))))</f>
        <v>entre 25 et 30</v>
      </c>
      <c r="X9" s="7">
        <v>2</v>
      </c>
      <c r="Y9" s="54" t="str">
        <f>IF(X9=0,0,IF(AND(X9&gt;0,X9&lt;5),"entre 1 et 5",IF(AND(X9&gt;=5,X9&lt;=10),"entre 5 et 10",IF(X9&gt;10,"supérieur à 10","????"))))</f>
        <v>entre 1 et 5</v>
      </c>
      <c r="Z9" s="54">
        <f>IF(AND(ISNUMBER(Table_2[[#This Row],[poids_entree]]),ISNUMBER(Table_2[[#This Row],[poids_sortie]])),Table_2[[#This Row],[poids_sortie]]-Table_2[[#This Row],[poids_entree]],"NC")</f>
        <v>2</v>
      </c>
      <c r="AA9" s="54">
        <f>IF(AND(ISNUMBER(Table_2[[#This Row],[poids_init]]),ISNUMBER(Table_2[[#This Row],[poids_entree]])),Table_2[[#This Row],[poids_entree]]-Table_2[[#This Row],[poids_init]],"NC")</f>
        <v>-18</v>
      </c>
      <c r="AB9" s="7">
        <f>IF(S9="NC","NC",IF(R9="NC","NC",ROUND(((R9-S9)/R9)*100,0)))</f>
        <v>19</v>
      </c>
      <c r="AC9" s="16" t="str">
        <f>IF(Z9="NC","NC",IF(Z9&gt;=0,"perte","gain"))</f>
        <v>perte</v>
      </c>
      <c r="AD9" s="7" t="str">
        <f>IF(AA9="NC","NC",IF(AA9&gt;=0,"perte","gain"))</f>
        <v>gain</v>
      </c>
      <c r="AE9" s="7">
        <f>IF(T9="NC","NC",IF(S9="NC","NC",ROUND(((S9-T9)/S9)*100,0)))</f>
        <v>-3</v>
      </c>
      <c r="AF9" s="7">
        <f>IF(ISNUMBER(Table_2[[#This Row],[% perte de poids DH]]),AE9*(-1),"NC")</f>
        <v>3</v>
      </c>
      <c r="AG9" s="16" t="str">
        <f>IF(AE9="NC","non renseigné","renseigné")</f>
        <v>renseigné</v>
      </c>
      <c r="AH9" s="7" t="str">
        <f>IF(AB9="NC","non renseigné","renseigné")</f>
        <v>renseigné</v>
      </c>
      <c r="AI9" s="54" t="str">
        <f>IF(OR(Table_2[[#This Row],[albumine]]="NC",Table_2[[#This Row],[albumine]]=0),"non renseigné","renseigné")</f>
        <v>non renseigné</v>
      </c>
      <c r="AJ9" s="8" t="s">
        <v>92</v>
      </c>
      <c r="AK9" s="8" t="s">
        <v>645</v>
      </c>
      <c r="AL9" s="8" t="s">
        <v>92</v>
      </c>
      <c r="AM9" s="7">
        <v>0</v>
      </c>
      <c r="AN9" s="7">
        <v>0</v>
      </c>
      <c r="AO9" s="7">
        <v>0</v>
      </c>
      <c r="AP9" s="9" t="s">
        <v>92</v>
      </c>
      <c r="AQ9" s="9">
        <v>42807</v>
      </c>
      <c r="AR9" s="7">
        <v>0</v>
      </c>
      <c r="AS9" s="7">
        <v>0</v>
      </c>
      <c r="AT9" s="7" t="s">
        <v>132</v>
      </c>
      <c r="AU9" s="7" t="s">
        <v>92</v>
      </c>
      <c r="AV9" s="7" t="s">
        <v>92</v>
      </c>
      <c r="AW9" s="7" t="s">
        <v>92</v>
      </c>
      <c r="AX9" s="8" t="s">
        <v>94</v>
      </c>
      <c r="AY9" s="8" t="s">
        <v>95</v>
      </c>
      <c r="AZ9" s="8" t="s">
        <v>95</v>
      </c>
      <c r="BA9" s="7" t="s">
        <v>92</v>
      </c>
      <c r="BB9" s="7" t="s">
        <v>92</v>
      </c>
      <c r="BC9" s="8" t="s">
        <v>95</v>
      </c>
      <c r="BD9" s="8" t="s">
        <v>113</v>
      </c>
      <c r="BE9" s="8" t="s">
        <v>114</v>
      </c>
      <c r="BF9" s="8" t="s">
        <v>94</v>
      </c>
      <c r="BG9" s="7" t="s">
        <v>92</v>
      </c>
      <c r="BH9" s="7" t="s">
        <v>92</v>
      </c>
      <c r="BI9" s="7" t="s">
        <v>92</v>
      </c>
      <c r="BJ9" s="7" t="s">
        <v>92</v>
      </c>
      <c r="BK9" s="7" t="s">
        <v>92</v>
      </c>
      <c r="BL9" s="7" t="s">
        <v>92</v>
      </c>
      <c r="BM9" s="7" t="s">
        <v>92</v>
      </c>
      <c r="BN9" s="7" t="s">
        <v>115</v>
      </c>
      <c r="BO9" s="9" t="s">
        <v>92</v>
      </c>
      <c r="BP9" s="7" t="s">
        <v>92</v>
      </c>
      <c r="BQ9" s="10" t="s">
        <v>94</v>
      </c>
      <c r="BR9" s="10" t="s">
        <v>95</v>
      </c>
      <c r="BS9" s="10" t="s">
        <v>97</v>
      </c>
      <c r="BT9" s="10" t="s">
        <v>95</v>
      </c>
      <c r="BU9" s="11" t="s">
        <v>92</v>
      </c>
      <c r="BV9" s="10" t="s">
        <v>92</v>
      </c>
      <c r="BW9" s="10" t="s">
        <v>92</v>
      </c>
      <c r="BX9" s="10"/>
      <c r="BY9" s="10"/>
      <c r="BZ9" s="10"/>
      <c r="CA9" s="10"/>
      <c r="CB9" s="10"/>
      <c r="CC9" s="10"/>
      <c r="CD9" s="10"/>
      <c r="CE9" s="10"/>
      <c r="CF9" s="7" t="s">
        <v>138</v>
      </c>
      <c r="CG9" s="7" t="s">
        <v>139</v>
      </c>
      <c r="CH9" s="10"/>
      <c r="CI9" s="17"/>
      <c r="CJ9" s="10"/>
      <c r="CK9" s="17"/>
      <c r="CL9" s="12" t="str">
        <f>IF( AND(ISNUMBER(CI9),ISNUMBER(CK9)),DATEDIF(CI9,CK9,"D"),"")</f>
        <v/>
      </c>
    </row>
    <row r="10" spans="1:90">
      <c r="A10" s="7">
        <v>124</v>
      </c>
      <c r="B10" s="7" t="str">
        <f>IF(C10="201612","A",IF(C10="201706","B",IF(C10="201712","C",IF(C10="201806","D"))))</f>
        <v>C</v>
      </c>
      <c r="C10" s="54" t="str">
        <f>CONCATENATE(E10,IF(D10="décembre","12","06"))</f>
        <v>201712</v>
      </c>
      <c r="D10" s="8" t="s">
        <v>84</v>
      </c>
      <c r="E10" s="7">
        <v>2017</v>
      </c>
      <c r="F10" s="7" t="s">
        <v>140</v>
      </c>
      <c r="G10" s="7" t="s">
        <v>141</v>
      </c>
      <c r="H10" s="7">
        <v>74</v>
      </c>
      <c r="I10" s="8" t="s">
        <v>87</v>
      </c>
      <c r="J10" s="9">
        <v>15722</v>
      </c>
      <c r="K10" s="9">
        <v>43060</v>
      </c>
      <c r="L10" s="9">
        <v>43076</v>
      </c>
      <c r="M10" s="7">
        <v>16</v>
      </c>
      <c r="N10" s="8" t="s">
        <v>89</v>
      </c>
      <c r="O10" s="8" t="str">
        <f>IF(N10="Hemato","",IF(P10="CHC","Digestif",IF(P10="colon","Digestif",IF(P10="cholangiocarcinome","Digestif",IF(P10="corticosurrenalome","Surrenale",IF(P10="ependymome du cervelet","Cérébral",IF(P10="gastrique","Digestif",IF(P10="melanome","Cutané",IF(P10="oesophage","Digestif",IF(P10="ovaire","Gynécologique",IF(P10="pancreas","Digestif",IF(P10="prostate","Prostate",IF(P10="renal","Urinaire",IF(P10="sein","Gynécologique",IF(P10="TNE","TNE",IF(P10="uterus","Gynécologique",IF(P10="vessie","Urinaire",IF(P10="ORL","ORL",IF(P10="indeterminé","Indéterminé","")))))))))))))))))))</f>
        <v>Gynécologique</v>
      </c>
      <c r="P10" s="8" t="s">
        <v>90</v>
      </c>
      <c r="Q10" s="7">
        <v>170</v>
      </c>
      <c r="R10" s="7">
        <v>66</v>
      </c>
      <c r="S10" s="7">
        <v>69</v>
      </c>
      <c r="T10" s="7">
        <v>70</v>
      </c>
      <c r="U10" s="7">
        <f>IF('Référentiel recueil de données'!$Q10="NC","NC",IF('Référentiel recueil de données'!$S10="NC","NC",ROUND('Référentiel recueil de données'!$S10/('Référentiel recueil de données'!$Q10*'Référentiel recueil de données'!$Q10)*10000,0)))</f>
        <v>24</v>
      </c>
      <c r="V10" s="54" t="str">
        <f>IF(OR(Table_2[[#This Row],[interval imc]]="NC",Table_2[[#This Row],[interval imc]]=0),"non renseigné","renseigné")</f>
        <v>renseigné</v>
      </c>
      <c r="W10" s="54" t="str">
        <f>IF('Référentiel recueil de données'!$U104="NC","NC",IF(U10&lt;18.5,"&lt;18,5",IF(AND(U10&gt;=18.5,U10&lt;25),"entre 18,5 et 25",IF(AND(U10&gt;=25,U10&lt;30),"entre 25 et 30",IF(U10&gt;=30,"supérieur à 30")))))</f>
        <v>entre 18,5 et 25</v>
      </c>
      <c r="X10" s="7">
        <v>2</v>
      </c>
      <c r="Y10" s="54" t="str">
        <f>IF(X10=0,0,IF(AND(X10&gt;0,X10&lt;5),"entre 1 et 5",IF(AND(X10&gt;=5,X10&lt;=10),"entre 5 et 10",IF(X10&gt;10,"supérieur à 10","????"))))</f>
        <v>entre 1 et 5</v>
      </c>
      <c r="Z10" s="54">
        <f>IF(AND(ISNUMBER(Table_2[[#This Row],[poids_entree]]),ISNUMBER(Table_2[[#This Row],[poids_sortie]])),Table_2[[#This Row],[poids_sortie]]-Table_2[[#This Row],[poids_entree]],"NC")</f>
        <v>1</v>
      </c>
      <c r="AA10" s="54">
        <f>IF(AND(ISNUMBER(Table_2[[#This Row],[poids_init]]),ISNUMBER(Table_2[[#This Row],[poids_entree]])),Table_2[[#This Row],[poids_entree]]-Table_2[[#This Row],[poids_init]],"NC")</f>
        <v>3</v>
      </c>
      <c r="AB10" s="7">
        <f>IF(S10="NC","NC",IF(R10="NC","NC",ROUND(((R10-S10)/R10)*100,0)))</f>
        <v>-5</v>
      </c>
      <c r="AC10" s="16" t="str">
        <f>IF(Z10="NC","NC",IF(Z10&gt;=0,"perte","gain"))</f>
        <v>perte</v>
      </c>
      <c r="AD10" s="7" t="str">
        <f>IF(AA10="NC","NC",IF(AA10&gt;=0,"perte","gain"))</f>
        <v>perte</v>
      </c>
      <c r="AE10" s="7">
        <f>IF(T10="NC","NC",IF(S10="NC","NC",ROUND(((S10-T10)/S10)*100,0)))</f>
        <v>-1</v>
      </c>
      <c r="AF10" s="7">
        <f>IF(ISNUMBER(Table_2[[#This Row],[% perte de poids DH]]),AE10*(-1),"NC")</f>
        <v>1</v>
      </c>
      <c r="AG10" s="16" t="str">
        <f>IF(AE10="NC","non renseigné","renseigné")</f>
        <v>renseigné</v>
      </c>
      <c r="AH10" s="7" t="str">
        <f>IF(AB10="NC","non renseigné","renseigné")</f>
        <v>renseigné</v>
      </c>
      <c r="AI10" s="54" t="str">
        <f>IF(OR(Table_2[[#This Row],[albumine]]="NC",Table_2[[#This Row],[albumine]]=0),"non renseigné","renseigné")</f>
        <v>renseigné</v>
      </c>
      <c r="AJ10" s="8">
        <v>28</v>
      </c>
      <c r="AK10" s="8" t="s">
        <v>645</v>
      </c>
      <c r="AL10" s="7" t="s">
        <v>92</v>
      </c>
      <c r="AM10" s="7">
        <v>88</v>
      </c>
      <c r="AN10" s="7" t="s">
        <v>92</v>
      </c>
      <c r="AO10" s="7" t="s">
        <v>92</v>
      </c>
      <c r="AP10" s="9">
        <v>43102</v>
      </c>
      <c r="AQ10" s="9" t="s">
        <v>92</v>
      </c>
      <c r="AR10" s="8">
        <v>2</v>
      </c>
      <c r="AS10" s="7">
        <v>2</v>
      </c>
      <c r="AT10" s="7" t="s">
        <v>92</v>
      </c>
      <c r="AU10" s="8" t="s">
        <v>95</v>
      </c>
      <c r="AV10" s="7" t="s">
        <v>92</v>
      </c>
      <c r="AW10" s="7" t="s">
        <v>92</v>
      </c>
      <c r="AX10" s="8" t="s">
        <v>94</v>
      </c>
      <c r="AY10" s="8" t="s">
        <v>94</v>
      </c>
      <c r="AZ10" s="8" t="s">
        <v>95</v>
      </c>
      <c r="BA10" s="7" t="s">
        <v>92</v>
      </c>
      <c r="BB10" s="7" t="s">
        <v>92</v>
      </c>
      <c r="BC10" s="8" t="s">
        <v>94</v>
      </c>
      <c r="BD10" s="8" t="s">
        <v>96</v>
      </c>
      <c r="BE10" s="7" t="s">
        <v>92</v>
      </c>
      <c r="BF10" s="7" t="s">
        <v>92</v>
      </c>
      <c r="BG10" s="7" t="s">
        <v>92</v>
      </c>
      <c r="BH10" s="7" t="s">
        <v>92</v>
      </c>
      <c r="BI10" s="7" t="s">
        <v>92</v>
      </c>
      <c r="BJ10" s="7" t="s">
        <v>92</v>
      </c>
      <c r="BK10" s="7" t="s">
        <v>92</v>
      </c>
      <c r="BL10" s="8" t="s">
        <v>95</v>
      </c>
      <c r="BM10" s="7" t="s">
        <v>92</v>
      </c>
      <c r="BN10" s="7" t="s">
        <v>92</v>
      </c>
      <c r="BO10" s="9" t="s">
        <v>92</v>
      </c>
      <c r="BP10" s="7" t="s">
        <v>92</v>
      </c>
      <c r="BQ10" s="10" t="s">
        <v>95</v>
      </c>
      <c r="BR10" s="10" t="s">
        <v>95</v>
      </c>
      <c r="BS10" s="10" t="s">
        <v>116</v>
      </c>
      <c r="BT10" s="10" t="s">
        <v>94</v>
      </c>
      <c r="BU10" s="11">
        <v>43060</v>
      </c>
      <c r="BV10" s="10" t="s">
        <v>74</v>
      </c>
      <c r="BW10" s="10" t="s">
        <v>142</v>
      </c>
      <c r="BX10" s="10"/>
      <c r="BY10" s="10"/>
      <c r="BZ10" s="10"/>
      <c r="CA10" s="10"/>
      <c r="CB10" s="10"/>
      <c r="CC10" s="10" t="s">
        <v>94</v>
      </c>
      <c r="CD10" s="10"/>
      <c r="CE10" s="10"/>
      <c r="CF10" s="7" t="s">
        <v>143</v>
      </c>
      <c r="CG10" s="7" t="s">
        <v>92</v>
      </c>
      <c r="CH10" s="10" t="s">
        <v>95</v>
      </c>
      <c r="CI10" s="17">
        <v>43060</v>
      </c>
      <c r="CJ10" s="10" t="s">
        <v>94</v>
      </c>
      <c r="CK10" s="17">
        <v>43405</v>
      </c>
      <c r="CL10" s="12">
        <f>IF( AND(ISNUMBER(CI10),ISNUMBER(CK10)),DATEDIF(CI10,CK10,"D"),"")</f>
        <v>345</v>
      </c>
    </row>
    <row r="11" spans="1:90" ht="30">
      <c r="A11" s="7">
        <v>38</v>
      </c>
      <c r="B11" s="7" t="str">
        <f>IF(C11="201612","A",IF(C11="201706","B",IF(C11="201712","C",IF(C11="201806","D"))))</f>
        <v>A</v>
      </c>
      <c r="C11" s="54" t="str">
        <f>CONCATENATE(E11,IF(D11="décembre","12","06"))</f>
        <v>201612</v>
      </c>
      <c r="D11" s="8" t="s">
        <v>84</v>
      </c>
      <c r="E11" s="7">
        <v>2016</v>
      </c>
      <c r="F11" s="7" t="s">
        <v>144</v>
      </c>
      <c r="G11" s="7" t="s">
        <v>145</v>
      </c>
      <c r="H11" s="7">
        <v>63</v>
      </c>
      <c r="I11" s="8" t="s">
        <v>136</v>
      </c>
      <c r="J11" s="9">
        <v>19516</v>
      </c>
      <c r="K11" s="9">
        <v>42699</v>
      </c>
      <c r="L11" s="9">
        <v>42709</v>
      </c>
      <c r="M11" s="7">
        <v>10</v>
      </c>
      <c r="N11" s="8" t="s">
        <v>89</v>
      </c>
      <c r="O11" s="8" t="str">
        <f>IF(N11="Hemato","",IF(P11="CHC","Digestif",IF(P11="colon","Digestif",IF(P11="cholangiocarcinome","Digestif",IF(P11="corticosurrenalome","Surrenale",IF(P11="ependymome du cervelet","Cérébral",IF(P11="gastrique","Digestif",IF(P11="melanome","Cutané",IF(P11="oesophage","Digestif",IF(P11="ovaire","Gynécologique",IF(P11="pancreas","Digestif",IF(P11="prostate","Prostate",IF(P11="renal","Urinaire",IF(P11="sein","Gynécologique",IF(P11="TNE","TNE",IF(P11="uterus","Gynécologique",IF(P11="vessie","Urinaire",IF(P11="ORL","ORL",IF(P11="indeterminé","Indéterminé","")))))))))))))))))))</f>
        <v>Digestif</v>
      </c>
      <c r="P11" s="8" t="s">
        <v>103</v>
      </c>
      <c r="Q11" s="7">
        <v>162</v>
      </c>
      <c r="R11" s="7">
        <v>52</v>
      </c>
      <c r="S11" s="7">
        <v>52</v>
      </c>
      <c r="T11" s="7">
        <v>53</v>
      </c>
      <c r="U11" s="7">
        <f>IF('Référentiel recueil de données'!$Q11="NC","NC",IF('Référentiel recueil de données'!$S11="NC","NC",ROUND('Référentiel recueil de données'!$S11/('Référentiel recueil de données'!$Q11*'Référentiel recueil de données'!$Q11)*10000,0)))</f>
        <v>20</v>
      </c>
      <c r="V11" s="54" t="str">
        <f>IF(OR(Table_2[[#This Row],[interval imc]]="NC",Table_2[[#This Row],[interval imc]]=0),"non renseigné","renseigné")</f>
        <v>renseigné</v>
      </c>
      <c r="W11" s="54" t="str">
        <f>IF('Référentiel recueil de données'!$U108="NC","NC",IF(U11&lt;18.5,"&lt;18,5",IF(AND(U11&gt;=18.5,U11&lt;25),"entre 18,5 et 25",IF(AND(U11&gt;=25,U11&lt;30),"entre 25 et 30",IF(U11&gt;=30,"supérieur à 30")))))</f>
        <v>entre 18,5 et 25</v>
      </c>
      <c r="X11" s="7">
        <v>3</v>
      </c>
      <c r="Y11" s="54" t="str">
        <f>IF(X11=0,0,IF(AND(X11&gt;0,X11&lt;5),"entre 1 et 5",IF(AND(X11&gt;=5,X11&lt;=10),"entre 5 et 10",IF(X11&gt;10,"supérieur à 10","????"))))</f>
        <v>entre 1 et 5</v>
      </c>
      <c r="Z11" s="54">
        <f>IF(AND(ISNUMBER(Table_2[[#This Row],[poids_entree]]),ISNUMBER(Table_2[[#This Row],[poids_sortie]])),Table_2[[#This Row],[poids_sortie]]-Table_2[[#This Row],[poids_entree]],"NC")</f>
        <v>1</v>
      </c>
      <c r="AA11" s="54">
        <f>IF(AND(ISNUMBER(Table_2[[#This Row],[poids_init]]),ISNUMBER(Table_2[[#This Row],[poids_entree]])),Table_2[[#This Row],[poids_entree]]-Table_2[[#This Row],[poids_init]],"NC")</f>
        <v>0</v>
      </c>
      <c r="AB11" s="7">
        <f>IF(S11="NC","NC",IF(R11="NC","NC",ROUND(((R11-S11)/R11)*100,0)))</f>
        <v>0</v>
      </c>
      <c r="AC11" s="16" t="str">
        <f>IF(Z11="NC","NC",IF(Z11&gt;=0,"perte","gain"))</f>
        <v>perte</v>
      </c>
      <c r="AD11" s="7" t="str">
        <f>IF(AA11="NC","NC",IF(AA11&gt;=0,"perte","gain"))</f>
        <v>perte</v>
      </c>
      <c r="AE11" s="7">
        <f>IF(T11="NC","NC",IF(S11="NC","NC",ROUND(((S11-T11)/S11)*100,0)))</f>
        <v>-2</v>
      </c>
      <c r="AF11" s="7">
        <f>IF(ISNUMBER(Table_2[[#This Row],[% perte de poids DH]]),AE11*(-1),"NC")</f>
        <v>2</v>
      </c>
      <c r="AG11" s="16" t="str">
        <f>IF(AE11="NC","non renseigné","renseigné")</f>
        <v>renseigné</v>
      </c>
      <c r="AH11" s="7" t="str">
        <f>IF(AB11="NC","non renseigné","renseigné")</f>
        <v>renseigné</v>
      </c>
      <c r="AI11" s="54" t="str">
        <f>IF(OR(Table_2[[#This Row],[albumine]]="NC",Table_2[[#This Row],[albumine]]=0),"non renseigné","renseigné")</f>
        <v>non renseigné</v>
      </c>
      <c r="AJ11" s="8" t="s">
        <v>92</v>
      </c>
      <c r="AK11" s="8" t="s">
        <v>643</v>
      </c>
      <c r="AL11" s="8" t="s">
        <v>92</v>
      </c>
      <c r="AM11" s="7">
        <v>0</v>
      </c>
      <c r="AN11" s="7">
        <v>0</v>
      </c>
      <c r="AO11" s="7">
        <v>0</v>
      </c>
      <c r="AP11" s="9">
        <v>43117</v>
      </c>
      <c r="AQ11" s="9">
        <v>43068</v>
      </c>
      <c r="AR11" s="7">
        <v>0</v>
      </c>
      <c r="AS11" s="7">
        <v>0</v>
      </c>
      <c r="AT11" s="7" t="s">
        <v>132</v>
      </c>
      <c r="AU11" s="7" t="s">
        <v>92</v>
      </c>
      <c r="AV11" s="7" t="s">
        <v>92</v>
      </c>
      <c r="AW11" s="7" t="s">
        <v>92</v>
      </c>
      <c r="AX11" s="8" t="s">
        <v>94</v>
      </c>
      <c r="AY11" s="8" t="s">
        <v>95</v>
      </c>
      <c r="AZ11" s="8" t="s">
        <v>95</v>
      </c>
      <c r="BA11" s="7" t="s">
        <v>92</v>
      </c>
      <c r="BB11" s="7" t="s">
        <v>92</v>
      </c>
      <c r="BC11" s="8" t="s">
        <v>95</v>
      </c>
      <c r="BD11" s="8" t="s">
        <v>96</v>
      </c>
      <c r="BE11" s="7" t="s">
        <v>92</v>
      </c>
      <c r="BF11" s="7" t="s">
        <v>92</v>
      </c>
      <c r="BG11" s="7" t="s">
        <v>92</v>
      </c>
      <c r="BH11" s="7" t="s">
        <v>92</v>
      </c>
      <c r="BI11" s="7" t="s">
        <v>92</v>
      </c>
      <c r="BJ11" s="7" t="s">
        <v>92</v>
      </c>
      <c r="BK11" s="7" t="s">
        <v>92</v>
      </c>
      <c r="BL11" s="8" t="s">
        <v>95</v>
      </c>
      <c r="BM11" s="7" t="s">
        <v>92</v>
      </c>
      <c r="BN11" s="7" t="s">
        <v>92</v>
      </c>
      <c r="BO11" s="9">
        <v>42650</v>
      </c>
      <c r="BP11" s="7">
        <v>0</v>
      </c>
      <c r="BQ11" s="10" t="s">
        <v>95</v>
      </c>
      <c r="BR11" s="10" t="s">
        <v>94</v>
      </c>
      <c r="BS11" s="10" t="s">
        <v>105</v>
      </c>
      <c r="BT11" s="10" t="s">
        <v>95</v>
      </c>
      <c r="BU11" s="11" t="s">
        <v>92</v>
      </c>
      <c r="BV11" s="10" t="s">
        <v>92</v>
      </c>
      <c r="BW11" s="10" t="s">
        <v>92</v>
      </c>
      <c r="BX11" s="10"/>
      <c r="BY11" s="10"/>
      <c r="BZ11" s="10"/>
      <c r="CA11" s="10"/>
      <c r="CB11" s="10"/>
      <c r="CC11" s="10"/>
      <c r="CD11" s="10"/>
      <c r="CE11" s="10"/>
      <c r="CF11" s="7" t="s">
        <v>146</v>
      </c>
      <c r="CG11" s="7" t="s">
        <v>92</v>
      </c>
      <c r="CH11" s="10"/>
      <c r="CI11" s="17"/>
      <c r="CJ11" s="10"/>
      <c r="CK11" s="17"/>
      <c r="CL11" s="12" t="str">
        <f>IF( AND(ISNUMBER(CI11),ISNUMBER(CK11)),DATEDIF(CI11,CK11,"D"),"")</f>
        <v/>
      </c>
    </row>
    <row r="12" spans="1:90" ht="30">
      <c r="A12" s="7">
        <v>87</v>
      </c>
      <c r="B12" s="7" t="str">
        <f>IF(C12="201612","A",IF(C12="201706","B",IF(C12="201712","C",IF(C12="201806","D"))))</f>
        <v>D</v>
      </c>
      <c r="C12" s="54" t="str">
        <f>CONCATENATE(E12,IF(D12="décembre","12","06"))</f>
        <v>201806</v>
      </c>
      <c r="D12" s="8" t="s">
        <v>100</v>
      </c>
      <c r="E12" s="7">
        <v>2018</v>
      </c>
      <c r="F12" s="7" t="s">
        <v>147</v>
      </c>
      <c r="G12" s="8" t="s">
        <v>148</v>
      </c>
      <c r="H12" s="7">
        <v>78</v>
      </c>
      <c r="I12" s="8" t="s">
        <v>136</v>
      </c>
      <c r="J12" s="9">
        <v>14656</v>
      </c>
      <c r="K12" s="9">
        <v>43214</v>
      </c>
      <c r="L12" s="9">
        <v>43256</v>
      </c>
      <c r="M12" s="7">
        <v>42</v>
      </c>
      <c r="N12" s="8" t="s">
        <v>89</v>
      </c>
      <c r="O12" s="8" t="str">
        <f>IF(N12="Hemato","",IF(P12="CHC","Digestif",IF(P12="colon","Digestif",IF(P12="cholangiocarcinome","Digestif",IF(P12="corticosurrenalome","Surrenale",IF(P12="ependymome du cervelet","Cérébral",IF(P12="gastrique","Digestif",IF(P12="melanome","Cutané",IF(P12="oesophage","Digestif",IF(P12="ovaire","Gynécologique",IF(P12="pancreas","Digestif",IF(P12="prostate","Prostate",IF(P12="renal","Urinaire",IF(P12="sein","Gynécologique",IF(P12="TNE","TNE",IF(P12="uterus","Gynécologique",IF(P12="vessie","Urinaire",IF(P12="ORL","ORL",IF(P12="indeterminé","Indéterminé","")))))))))))))))))))</f>
        <v>Urinaire</v>
      </c>
      <c r="P12" s="16" t="s">
        <v>149</v>
      </c>
      <c r="Q12" s="7">
        <v>173</v>
      </c>
      <c r="R12" s="7">
        <v>87</v>
      </c>
      <c r="S12" s="7">
        <v>71</v>
      </c>
      <c r="T12" s="7">
        <v>71</v>
      </c>
      <c r="U12" s="7">
        <f>IF('Référentiel recueil de données'!$Q12="NC","NC",IF('Référentiel recueil de données'!$S12="NC","NC",ROUND('Référentiel recueil de données'!$S12/('Référentiel recueil de données'!$Q12*'Référentiel recueil de données'!$Q12)*10000,0)))</f>
        <v>24</v>
      </c>
      <c r="V12" s="54" t="str">
        <f>IF(OR(Table_2[[#This Row],[interval imc]]="NC",Table_2[[#This Row],[interval imc]]=0),"non renseigné","renseigné")</f>
        <v>renseigné</v>
      </c>
      <c r="W12" s="54" t="str">
        <f>IF('Référentiel recueil de données'!$U97="NC","NC",IF(U12&lt;18.5,"&lt;18,5",IF(AND(U12&gt;=18.5,U12&lt;25),"entre 18,5 et 25",IF(AND(U12&gt;=25,U12&lt;30),"entre 25 et 30",IF(U12&gt;=30,"supérieur à 30")))))</f>
        <v>entre 18,5 et 25</v>
      </c>
      <c r="X12" s="7">
        <v>2</v>
      </c>
      <c r="Y12" s="54" t="str">
        <f>IF(X12=0,0,IF(AND(X12&gt;0,X12&lt;5),"entre 1 et 5",IF(AND(X12&gt;=5,X12&lt;=10),"entre 5 et 10",IF(X12&gt;10,"supérieur à 10","????"))))</f>
        <v>entre 1 et 5</v>
      </c>
      <c r="Z12" s="54">
        <f>IF(AND(ISNUMBER(Table_2[[#This Row],[poids_entree]]),ISNUMBER(Table_2[[#This Row],[poids_sortie]])),Table_2[[#This Row],[poids_sortie]]-Table_2[[#This Row],[poids_entree]],"NC")</f>
        <v>0</v>
      </c>
      <c r="AA12" s="54">
        <f>IF(AND(ISNUMBER(Table_2[[#This Row],[poids_init]]),ISNUMBER(Table_2[[#This Row],[poids_entree]])),Table_2[[#This Row],[poids_entree]]-Table_2[[#This Row],[poids_init]],"NC")</f>
        <v>-16</v>
      </c>
      <c r="AB12" s="7">
        <f>IF(S12="NC","NC",IF(R12="NC","NC",ROUND(((R12-S12)/R12)*100,0)))</f>
        <v>18</v>
      </c>
      <c r="AC12" s="16" t="str">
        <f>IF(Z12="NC","NC",IF(Z12&gt;=0,"perte","gain"))</f>
        <v>perte</v>
      </c>
      <c r="AD12" s="7" t="str">
        <f>IF(AA12="NC","NC",IF(AA12&gt;=0,"perte","gain"))</f>
        <v>gain</v>
      </c>
      <c r="AE12" s="7">
        <f>IF(T12="NC","NC",IF(S12="NC","NC",ROUND(((S12-T12)/S12)*100,0)))</f>
        <v>0</v>
      </c>
      <c r="AF12" s="7">
        <f>IF(ISNUMBER(Table_2[[#This Row],[% perte de poids DH]]),AE12*(-1),"NC")</f>
        <v>0</v>
      </c>
      <c r="AG12" s="16" t="str">
        <f>IF(AE12="NC","non renseigné","renseigné")</f>
        <v>renseigné</v>
      </c>
      <c r="AH12" s="7" t="str">
        <f>IF(AB12="NC","non renseigné","renseigné")</f>
        <v>renseigné</v>
      </c>
      <c r="AI12" s="54" t="str">
        <f>IF(OR(Table_2[[#This Row],[albumine]]="NC",Table_2[[#This Row],[albumine]]=0),"non renseigné","renseigné")</f>
        <v>renseigné</v>
      </c>
      <c r="AJ12" s="7">
        <v>29</v>
      </c>
      <c r="AK12" s="8" t="s">
        <v>645</v>
      </c>
      <c r="AL12" s="7" t="s">
        <v>92</v>
      </c>
      <c r="AM12" s="7">
        <v>172</v>
      </c>
      <c r="AN12" s="7">
        <v>1.1599999999999999</v>
      </c>
      <c r="AO12" s="7">
        <v>0.75</v>
      </c>
      <c r="AP12" s="9">
        <v>43323</v>
      </c>
      <c r="AQ12" s="9" t="s">
        <v>92</v>
      </c>
      <c r="AR12" s="8">
        <v>0</v>
      </c>
      <c r="AS12" s="7">
        <v>2</v>
      </c>
      <c r="AT12" s="7" t="s">
        <v>150</v>
      </c>
      <c r="AU12" s="8" t="s">
        <v>94</v>
      </c>
      <c r="AV12" s="8" t="s">
        <v>95</v>
      </c>
      <c r="AW12" s="7" t="s">
        <v>151</v>
      </c>
      <c r="AX12" s="8" t="s">
        <v>95</v>
      </c>
      <c r="AY12" s="8" t="s">
        <v>94</v>
      </c>
      <c r="AZ12" s="8" t="s">
        <v>95</v>
      </c>
      <c r="BA12" s="7" t="s">
        <v>92</v>
      </c>
      <c r="BB12" s="8" t="s">
        <v>94</v>
      </c>
      <c r="BC12" s="8" t="s">
        <v>95</v>
      </c>
      <c r="BD12" s="8" t="s">
        <v>96</v>
      </c>
      <c r="BE12" s="7" t="s">
        <v>92</v>
      </c>
      <c r="BF12" s="7" t="s">
        <v>92</v>
      </c>
      <c r="BG12" s="7" t="s">
        <v>92</v>
      </c>
      <c r="BH12" s="7" t="s">
        <v>92</v>
      </c>
      <c r="BI12" s="7" t="s">
        <v>92</v>
      </c>
      <c r="BJ12" s="7" t="s">
        <v>92</v>
      </c>
      <c r="BK12" s="7" t="s">
        <v>92</v>
      </c>
      <c r="BL12" s="8" t="s">
        <v>94</v>
      </c>
      <c r="BM12" s="7" t="s">
        <v>92</v>
      </c>
      <c r="BN12" s="7" t="s">
        <v>92</v>
      </c>
      <c r="BO12" s="9">
        <v>43132</v>
      </c>
      <c r="BP12" s="7" t="s">
        <v>92</v>
      </c>
      <c r="BQ12" s="10" t="s">
        <v>95</v>
      </c>
      <c r="BR12" s="10" t="s">
        <v>95</v>
      </c>
      <c r="BS12" s="10" t="s">
        <v>116</v>
      </c>
      <c r="BT12" s="10" t="s">
        <v>95</v>
      </c>
      <c r="BU12" s="11" t="s">
        <v>92</v>
      </c>
      <c r="BV12" s="10" t="s">
        <v>92</v>
      </c>
      <c r="BW12" s="10" t="s">
        <v>92</v>
      </c>
      <c r="BX12" s="10"/>
      <c r="BY12" s="10"/>
      <c r="BZ12" s="10"/>
      <c r="CA12" s="10"/>
      <c r="CB12" s="10"/>
      <c r="CC12" s="10"/>
      <c r="CD12" s="10"/>
      <c r="CE12" s="10"/>
      <c r="CF12" s="7" t="s">
        <v>92</v>
      </c>
      <c r="CG12" s="7" t="s">
        <v>152</v>
      </c>
      <c r="CH12" s="10"/>
      <c r="CI12" s="17"/>
      <c r="CJ12" s="10"/>
      <c r="CK12" s="17"/>
      <c r="CL12" s="12" t="str">
        <f>IF( AND(ISNUMBER(CI12),ISNUMBER(CK12)),DATEDIF(CI12,CK12,"D"),"")</f>
        <v/>
      </c>
    </row>
    <row r="13" spans="1:90" ht="60">
      <c r="A13" s="7">
        <v>6</v>
      </c>
      <c r="B13" s="7" t="str">
        <f>IF(C13="201612","A",IF(C13="201706","B",IF(C13="201712","C",IF(C13="201806","D"))))</f>
        <v>B</v>
      </c>
      <c r="C13" s="54" t="str">
        <f>CONCATENATE(E13,IF(D13="décembre","12","06"))</f>
        <v>201706</v>
      </c>
      <c r="D13" s="8" t="s">
        <v>100</v>
      </c>
      <c r="E13" s="7">
        <v>2017</v>
      </c>
      <c r="F13" s="7" t="s">
        <v>153</v>
      </c>
      <c r="G13" s="7" t="s">
        <v>154</v>
      </c>
      <c r="H13" s="7">
        <v>56</v>
      </c>
      <c r="I13" s="8" t="s">
        <v>136</v>
      </c>
      <c r="J13" s="9">
        <v>21893</v>
      </c>
      <c r="K13" s="9">
        <v>42875</v>
      </c>
      <c r="L13" s="9">
        <v>42892</v>
      </c>
      <c r="M13" s="7">
        <v>17</v>
      </c>
      <c r="N13" s="8" t="s">
        <v>89</v>
      </c>
      <c r="O13" s="8" t="str">
        <f>IF(N13="Hemato","",IF(P13="CHC","Digestif",IF(P13="colon","Digestif",IF(P13="cholangiocarcinome","Digestif",IF(P13="corticosurrenalome","Surrenale",IF(P13="ependymome du cervelet","Cérébral",IF(P13="gastrique","Digestif",IF(P13="melanome","Cutané",IF(P13="oesophage","Digestif",IF(P13="ovaire","Gynécologique",IF(P13="pancreas","Digestif",IF(P13="prostate","Prostate",IF(P13="renal","Urinaire",IF(P13="sein","Gynécologique",IF(P13="TNE","TNE",IF(P13="uterus","Gynécologique",IF(P13="vessie","Urinaire",IF(P13="ORL","ORL",IF(P13="indeterminé","Indéterminé","")))))))))))))))))))</f>
        <v>Surrenale</v>
      </c>
      <c r="P13" s="7" t="s">
        <v>155</v>
      </c>
      <c r="Q13" s="7">
        <v>180</v>
      </c>
      <c r="R13" s="8">
        <v>63</v>
      </c>
      <c r="S13" s="7">
        <v>72</v>
      </c>
      <c r="T13" s="7">
        <v>73</v>
      </c>
      <c r="U13" s="7">
        <f>IF('Référentiel recueil de données'!$Q13="NC","NC",IF('Référentiel recueil de données'!$S13="NC","NC",ROUND('Référentiel recueil de données'!$S13/('Référentiel recueil de données'!$Q13*'Référentiel recueil de données'!$Q13)*10000,0)))</f>
        <v>22</v>
      </c>
      <c r="V13" s="54" t="str">
        <f>IF(OR(Table_2[[#This Row],[interval imc]]="NC",Table_2[[#This Row],[interval imc]]=0),"non renseigné","renseigné")</f>
        <v>renseigné</v>
      </c>
      <c r="W13" s="54" t="str">
        <f>IF('Référentiel recueil de données'!$U115="NC","NC",IF(U13&lt;18.5,"&lt;18,5",IF(AND(U13&gt;=18.5,U13&lt;25),"entre 18,5 et 25",IF(AND(U13&gt;=25,U13&lt;30),"entre 25 et 30",IF(U13&gt;=30,"supérieur à 30")))))</f>
        <v>entre 18,5 et 25</v>
      </c>
      <c r="X13" s="7">
        <v>2</v>
      </c>
      <c r="Y13" s="54" t="str">
        <f>IF(X13=0,0,IF(AND(X13&gt;0,X13&lt;5),"entre 1 et 5",IF(AND(X13&gt;=5,X13&lt;=10),"entre 5 et 10",IF(X13&gt;10,"supérieur à 10","????"))))</f>
        <v>entre 1 et 5</v>
      </c>
      <c r="Z13" s="54">
        <f>IF(AND(ISNUMBER(Table_2[[#This Row],[poids_entree]]),ISNUMBER(Table_2[[#This Row],[poids_sortie]])),Table_2[[#This Row],[poids_sortie]]-Table_2[[#This Row],[poids_entree]],"NC")</f>
        <v>1</v>
      </c>
      <c r="AA13" s="54">
        <f>IF(AND(ISNUMBER(Table_2[[#This Row],[poids_init]]),ISNUMBER(Table_2[[#This Row],[poids_entree]])),Table_2[[#This Row],[poids_entree]]-Table_2[[#This Row],[poids_init]],"NC")</f>
        <v>9</v>
      </c>
      <c r="AB13" s="7">
        <f>IF(S13="NC","NC",IF(R13="NC","NC",ROUND(((R13-S13)/R13)*100,0)))</f>
        <v>-14</v>
      </c>
      <c r="AC13" s="16" t="str">
        <f>IF(Z13="NC","NC",IF(Z13&gt;=0,"perte","gain"))</f>
        <v>perte</v>
      </c>
      <c r="AD13" s="7" t="str">
        <f>IF(AA13="NC","NC",IF(AA13&gt;=0,"perte","gain"))</f>
        <v>perte</v>
      </c>
      <c r="AE13" s="7">
        <f>IF(T13="NC","NC",IF(S13="NC","NC",ROUND(((S13-T13)/S13)*100,0)))</f>
        <v>-1</v>
      </c>
      <c r="AF13" s="7">
        <f>IF(ISNUMBER(Table_2[[#This Row],[% perte de poids DH]]),AE13*(-1),"NC")</f>
        <v>1</v>
      </c>
      <c r="AG13" s="16" t="str">
        <f>IF(AE13="NC","non renseigné","renseigné")</f>
        <v>renseigné</v>
      </c>
      <c r="AH13" s="7" t="str">
        <f>IF(AB13="NC","non renseigné","renseigné")</f>
        <v>renseigné</v>
      </c>
      <c r="AI13" s="54" t="str">
        <f>IF(OR(Table_2[[#This Row],[albumine]]="NC",Table_2[[#This Row],[albumine]]=0),"non renseigné","renseigné")</f>
        <v>non renseigné</v>
      </c>
      <c r="AJ13" s="8" t="s">
        <v>92</v>
      </c>
      <c r="AK13" s="8" t="s">
        <v>646</v>
      </c>
      <c r="AL13" s="8" t="s">
        <v>92</v>
      </c>
      <c r="AM13" s="7">
        <v>0</v>
      </c>
      <c r="AN13" s="7">
        <v>0</v>
      </c>
      <c r="AO13" s="7">
        <v>0</v>
      </c>
      <c r="AP13" s="9">
        <v>42904</v>
      </c>
      <c r="AQ13" s="9">
        <v>42888</v>
      </c>
      <c r="AR13" s="7">
        <v>1</v>
      </c>
      <c r="AS13" s="7">
        <v>3</v>
      </c>
      <c r="AT13" s="7" t="s">
        <v>92</v>
      </c>
      <c r="AU13" s="7" t="s">
        <v>92</v>
      </c>
      <c r="AV13" s="7" t="s">
        <v>92</v>
      </c>
      <c r="AW13" s="7" t="s">
        <v>92</v>
      </c>
      <c r="AX13" s="8" t="s">
        <v>94</v>
      </c>
      <c r="AY13" s="8" t="s">
        <v>94</v>
      </c>
      <c r="AZ13" s="8" t="s">
        <v>94</v>
      </c>
      <c r="BA13" s="8" t="s">
        <v>94</v>
      </c>
      <c r="BB13" s="7" t="s">
        <v>92</v>
      </c>
      <c r="BC13" s="8" t="s">
        <v>94</v>
      </c>
      <c r="BD13" s="8" t="s">
        <v>113</v>
      </c>
      <c r="BE13" s="8" t="s">
        <v>114</v>
      </c>
      <c r="BF13" s="7" t="s">
        <v>92</v>
      </c>
      <c r="BG13" s="7" t="s">
        <v>92</v>
      </c>
      <c r="BH13" s="7" t="s">
        <v>92</v>
      </c>
      <c r="BI13" s="8" t="s">
        <v>94</v>
      </c>
      <c r="BJ13" s="8" t="s">
        <v>94</v>
      </c>
      <c r="BK13" s="7" t="s">
        <v>92</v>
      </c>
      <c r="BL13" s="8" t="s">
        <v>95</v>
      </c>
      <c r="BM13" s="7" t="s">
        <v>92</v>
      </c>
      <c r="BN13" s="7" t="s">
        <v>92</v>
      </c>
      <c r="BO13" s="9" t="s">
        <v>92</v>
      </c>
      <c r="BP13" s="7" t="s">
        <v>92</v>
      </c>
      <c r="BQ13" s="10" t="s">
        <v>95</v>
      </c>
      <c r="BR13" s="10" t="s">
        <v>94</v>
      </c>
      <c r="BS13" s="10" t="s">
        <v>105</v>
      </c>
      <c r="BT13" s="10" t="s">
        <v>94</v>
      </c>
      <c r="BU13" s="11" t="s">
        <v>92</v>
      </c>
      <c r="BV13" s="10" t="s">
        <v>71</v>
      </c>
      <c r="BW13" s="10" t="s">
        <v>156</v>
      </c>
      <c r="BX13" s="10"/>
      <c r="BY13" s="10"/>
      <c r="BZ13" s="10" t="s">
        <v>94</v>
      </c>
      <c r="CA13" s="10"/>
      <c r="CB13" s="10"/>
      <c r="CC13" s="10"/>
      <c r="CD13" s="10"/>
      <c r="CE13" s="10"/>
      <c r="CF13" s="7" t="s">
        <v>157</v>
      </c>
      <c r="CG13" s="7" t="s">
        <v>158</v>
      </c>
      <c r="CH13" s="10" t="s">
        <v>95</v>
      </c>
      <c r="CI13" s="17">
        <v>42878</v>
      </c>
      <c r="CJ13" s="10" t="s">
        <v>94</v>
      </c>
      <c r="CK13" s="17">
        <v>42904</v>
      </c>
      <c r="CL13" s="12">
        <f>IF( AND(ISNUMBER(CI13),ISNUMBER(CK13)),DATEDIF(CI13,CK13,"D"),"")</f>
        <v>26</v>
      </c>
    </row>
    <row r="14" spans="1:90" ht="30">
      <c r="A14" s="7">
        <v>39</v>
      </c>
      <c r="B14" s="7" t="str">
        <f>IF(C14="201612","A",IF(C14="201706","B",IF(C14="201712","C",IF(C14="201806","D"))))</f>
        <v>A</v>
      </c>
      <c r="C14" s="54" t="str">
        <f>CONCATENATE(E14,IF(D14="décembre","12","06"))</f>
        <v>201612</v>
      </c>
      <c r="D14" s="8" t="s">
        <v>84</v>
      </c>
      <c r="E14" s="7">
        <v>2016</v>
      </c>
      <c r="F14" s="7" t="s">
        <v>159</v>
      </c>
      <c r="G14" s="7" t="s">
        <v>160</v>
      </c>
      <c r="H14" s="7">
        <v>82</v>
      </c>
      <c r="I14" s="8" t="s">
        <v>136</v>
      </c>
      <c r="J14" s="9">
        <v>12412</v>
      </c>
      <c r="K14" s="9">
        <v>42701</v>
      </c>
      <c r="L14" s="9">
        <v>42723</v>
      </c>
      <c r="M14" s="7">
        <v>22</v>
      </c>
      <c r="N14" s="8" t="s">
        <v>89</v>
      </c>
      <c r="O14" s="8" t="str">
        <f>IF(N14="Hemato","",IF(P14="CHC","Digestif",IF(P14="colon","Digestif",IF(P14="cholangiocarcinome","Digestif",IF(P14="corticosurrenalome","Surrenale",IF(P14="ependymome du cervelet","Cérébral",IF(P14="gastrique","Digestif",IF(P14="melanome","Cutané",IF(P14="oesophage","Digestif",IF(P14="ovaire","Gynécologique",IF(P14="pancreas","Digestif",IF(P14="prostate","Prostate",IF(P14="renal","Urinaire",IF(P14="sein","Gynécologique",IF(P14="TNE","TNE",IF(P14="uterus","Gynécologique",IF(P14="vessie","Urinaire",IF(P14="ORL","ORL",IF(P14="indeterminé","Indéterminé","")))))))))))))))))))</f>
        <v>Digestif</v>
      </c>
      <c r="P14" s="8" t="s">
        <v>161</v>
      </c>
      <c r="Q14" s="7">
        <v>172</v>
      </c>
      <c r="R14" s="7">
        <v>64</v>
      </c>
      <c r="S14" s="7">
        <v>64</v>
      </c>
      <c r="T14" s="7">
        <v>61</v>
      </c>
      <c r="U14" s="7">
        <f>IF('Référentiel recueil de données'!$Q14="NC","NC",IF('Référentiel recueil de données'!$S14="NC","NC",ROUND('Référentiel recueil de données'!$S14/('Référentiel recueil de données'!$Q14*'Référentiel recueil de données'!$Q14)*10000,0)))</f>
        <v>22</v>
      </c>
      <c r="V14" s="54" t="str">
        <f>IF(OR(Table_2[[#This Row],[interval imc]]="NC",Table_2[[#This Row],[interval imc]]=0),"non renseigné","renseigné")</f>
        <v>renseigné</v>
      </c>
      <c r="W14" s="54" t="str">
        <f>IF('Référentiel recueil de données'!$U80="NC","NC",IF(U14&lt;18.5,"&lt;18,5",IF(AND(U14&gt;=18.5,U14&lt;25),"entre 18,5 et 25",IF(AND(U14&gt;=25,U14&lt;30),"entre 25 et 30",IF(U14&gt;=30,"supérieur à 30")))))</f>
        <v>entre 18,5 et 25</v>
      </c>
      <c r="X14" s="7">
        <v>4</v>
      </c>
      <c r="Y14" s="54" t="str">
        <f>IF(X14=0,0,IF(AND(X14&gt;0,X14&lt;5),"entre 1 et 5",IF(AND(X14&gt;=5,X14&lt;=10),"entre 5 et 10",IF(X14&gt;10,"supérieur à 10","????"))))</f>
        <v>entre 1 et 5</v>
      </c>
      <c r="Z14" s="54">
        <f>IF(AND(ISNUMBER(Table_2[[#This Row],[poids_entree]]),ISNUMBER(Table_2[[#This Row],[poids_sortie]])),Table_2[[#This Row],[poids_sortie]]-Table_2[[#This Row],[poids_entree]],"NC")</f>
        <v>-3</v>
      </c>
      <c r="AA14" s="54">
        <f>IF(AND(ISNUMBER(Table_2[[#This Row],[poids_init]]),ISNUMBER(Table_2[[#This Row],[poids_entree]])),Table_2[[#This Row],[poids_entree]]-Table_2[[#This Row],[poids_init]],"NC")</f>
        <v>0</v>
      </c>
      <c r="AB14" s="7">
        <f>IF(S14="NC","NC",IF(R14="NC","NC",ROUND(((R14-S14)/R14)*100,0)))</f>
        <v>0</v>
      </c>
      <c r="AC14" s="16" t="str">
        <f>IF(Z14="NC","NC",IF(Z14&gt;=0,"perte","gain"))</f>
        <v>gain</v>
      </c>
      <c r="AD14" s="7" t="str">
        <f>IF(AA14="NC","NC",IF(AA14&gt;=0,"perte","gain"))</f>
        <v>perte</v>
      </c>
      <c r="AE14" s="7">
        <f>IF(T14="NC","NC",IF(S14="NC","NC",ROUND(((S14-T14)/S14)*100,0)))</f>
        <v>5</v>
      </c>
      <c r="AF14" s="7">
        <f>IF(ISNUMBER(Table_2[[#This Row],[% perte de poids DH]]),AE14*(-1),"NC")</f>
        <v>-5</v>
      </c>
      <c r="AG14" s="16" t="str">
        <f>IF(AE14="NC","non renseigné","renseigné")</f>
        <v>renseigné</v>
      </c>
      <c r="AH14" s="7" t="str">
        <f>IF(AB14="NC","non renseigné","renseigné")</f>
        <v>renseigné</v>
      </c>
      <c r="AI14" s="54" t="str">
        <f>IF(OR(Table_2[[#This Row],[albumine]]="NC",Table_2[[#This Row],[albumine]]=0),"non renseigné","renseigné")</f>
        <v>non renseigné</v>
      </c>
      <c r="AJ14" s="8" t="s">
        <v>92</v>
      </c>
      <c r="AK14" s="8" t="s">
        <v>643</v>
      </c>
      <c r="AL14" s="8" t="s">
        <v>92</v>
      </c>
      <c r="AM14" s="7">
        <v>0</v>
      </c>
      <c r="AN14" s="7">
        <v>0</v>
      </c>
      <c r="AO14" s="7">
        <v>0</v>
      </c>
      <c r="AP14" s="9">
        <v>42825</v>
      </c>
      <c r="AQ14" s="9" t="s">
        <v>92</v>
      </c>
      <c r="AR14" s="7">
        <v>0</v>
      </c>
      <c r="AS14" s="7">
        <v>0</v>
      </c>
      <c r="AT14" s="7" t="s">
        <v>162</v>
      </c>
      <c r="AU14" s="7" t="s">
        <v>92</v>
      </c>
      <c r="AV14" s="7" t="s">
        <v>92</v>
      </c>
      <c r="AW14" s="7" t="s">
        <v>92</v>
      </c>
      <c r="AX14" s="8" t="s">
        <v>94</v>
      </c>
      <c r="AY14" s="8" t="s">
        <v>95</v>
      </c>
      <c r="AZ14" s="8" t="s">
        <v>95</v>
      </c>
      <c r="BA14" s="7" t="s">
        <v>92</v>
      </c>
      <c r="BB14" s="7" t="s">
        <v>92</v>
      </c>
      <c r="BC14" s="8" t="s">
        <v>95</v>
      </c>
      <c r="BD14" s="8" t="s">
        <v>96</v>
      </c>
      <c r="BE14" s="7" t="s">
        <v>92</v>
      </c>
      <c r="BF14" s="7" t="s">
        <v>92</v>
      </c>
      <c r="BG14" s="7" t="s">
        <v>92</v>
      </c>
      <c r="BH14" s="7" t="s">
        <v>92</v>
      </c>
      <c r="BI14" s="7" t="s">
        <v>92</v>
      </c>
      <c r="BJ14" s="7" t="s">
        <v>92</v>
      </c>
      <c r="BK14" s="7" t="s">
        <v>92</v>
      </c>
      <c r="BL14" s="8" t="s">
        <v>95</v>
      </c>
      <c r="BM14" s="7" t="s">
        <v>92</v>
      </c>
      <c r="BN14" s="7" t="s">
        <v>92</v>
      </c>
      <c r="BO14" s="9">
        <v>42430</v>
      </c>
      <c r="BP14" s="7">
        <v>0</v>
      </c>
      <c r="BQ14" s="10" t="s">
        <v>94</v>
      </c>
      <c r="BR14" s="10" t="s">
        <v>95</v>
      </c>
      <c r="BS14" s="10" t="s">
        <v>97</v>
      </c>
      <c r="BT14" s="10" t="s">
        <v>95</v>
      </c>
      <c r="BU14" s="11" t="s">
        <v>92</v>
      </c>
      <c r="BV14" s="10" t="s">
        <v>92</v>
      </c>
      <c r="BW14" s="10" t="s">
        <v>92</v>
      </c>
      <c r="BX14" s="10"/>
      <c r="BY14" s="10"/>
      <c r="BZ14" s="10"/>
      <c r="CA14" s="10"/>
      <c r="CB14" s="10"/>
      <c r="CC14" s="10"/>
      <c r="CD14" s="10"/>
      <c r="CE14" s="10"/>
      <c r="CF14" s="7" t="s">
        <v>92</v>
      </c>
      <c r="CG14" s="7" t="s">
        <v>92</v>
      </c>
      <c r="CH14" s="10"/>
      <c r="CI14" s="17"/>
      <c r="CJ14" s="10"/>
      <c r="CK14" s="17"/>
      <c r="CL14" s="12" t="str">
        <f>IF( AND(ISNUMBER(CI14),ISNUMBER(CK14)),DATEDIF(CI14,CK14,"D"),"")</f>
        <v/>
      </c>
    </row>
    <row r="15" spans="1:90">
      <c r="A15" s="7">
        <v>89</v>
      </c>
      <c r="B15" s="7" t="str">
        <f>IF(C15="201612","A",IF(C15="201706","B",IF(C15="201712","C",IF(C15="201806","D"))))</f>
        <v>D</v>
      </c>
      <c r="C15" s="54" t="str">
        <f>CONCATENATE(E15,IF(D15="décembre","12","06"))</f>
        <v>201806</v>
      </c>
      <c r="D15" s="8" t="s">
        <v>100</v>
      </c>
      <c r="E15" s="7">
        <v>2018</v>
      </c>
      <c r="F15" s="7" t="s">
        <v>163</v>
      </c>
      <c r="G15" s="7" t="s">
        <v>164</v>
      </c>
      <c r="H15" s="7">
        <v>73</v>
      </c>
      <c r="I15" s="8" t="s">
        <v>87</v>
      </c>
      <c r="J15" s="9">
        <v>16338</v>
      </c>
      <c r="K15" s="9">
        <v>43237</v>
      </c>
      <c r="L15" s="9">
        <v>43259</v>
      </c>
      <c r="M15" s="7">
        <v>22</v>
      </c>
      <c r="N15" s="8" t="s">
        <v>89</v>
      </c>
      <c r="O15" s="8" t="str">
        <f>IF(N15="Hemato","",IF(P15="CHC","Digestif",IF(P15="colon","Digestif",IF(P15="cholangiocarcinome","Digestif",IF(P15="corticosurrenalome","Surrenale",IF(P15="ependymome du cervelet","Cérébral",IF(P15="gastrique","Digestif",IF(P15="melanome","Cutané",IF(P15="oesophage","Digestif",IF(P15="ovaire","Gynécologique",IF(P15="pancreas","Digestif",IF(P15="prostate","Prostate",IF(P15="renal","Urinaire",IF(P15="sein","Gynécologique",IF(P15="TNE","TNE",IF(P15="uterus","Gynécologique",IF(P15="vessie","Urinaire",IF(P15="ORL","ORL",IF(P15="indeterminé","Indéterminé","")))))))))))))))))))</f>
        <v>Gynécologique</v>
      </c>
      <c r="P15" s="8" t="s">
        <v>165</v>
      </c>
      <c r="Q15" s="7">
        <v>166</v>
      </c>
      <c r="R15" s="7">
        <v>75</v>
      </c>
      <c r="S15" s="7">
        <v>71</v>
      </c>
      <c r="T15" s="7" t="s">
        <v>92</v>
      </c>
      <c r="U15" s="7">
        <f>IF('Référentiel recueil de données'!$Q15="NC","NC",IF('Référentiel recueil de données'!$S15="NC","NC",ROUND('Référentiel recueil de données'!$S15/('Référentiel recueil de données'!$Q15*'Référentiel recueil de données'!$Q15)*10000,0)))</f>
        <v>26</v>
      </c>
      <c r="V15" s="54" t="str">
        <f>IF(OR(Table_2[[#This Row],[interval imc]]="NC",Table_2[[#This Row],[interval imc]]=0),"non renseigné","renseigné")</f>
        <v>renseigné</v>
      </c>
      <c r="W15" s="54" t="str">
        <f>IF('Référentiel recueil de données'!$U4="NC","NC",IF(U15&lt;18.5,"&lt;18,5",IF(AND(U15&gt;=18.5,U15&lt;25),"entre 18,5 et 25",IF(AND(U15&gt;=25,U15&lt;30),"entre 25 et 30",IF(U15&gt;=30,"supérieur à 30")))))</f>
        <v>entre 25 et 30</v>
      </c>
      <c r="X15" s="7">
        <v>1</v>
      </c>
      <c r="Y15" s="54" t="str">
        <f>IF(X15=0,0,IF(AND(X15&gt;0,X15&lt;5),"entre 1 et 5",IF(AND(X15&gt;=5,X15&lt;=10),"entre 5 et 10",IF(X15&gt;10,"supérieur à 10","????"))))</f>
        <v>entre 1 et 5</v>
      </c>
      <c r="Z15" s="54" t="str">
        <f>IF(AND(ISNUMBER(Table_2[[#This Row],[poids_entree]]),ISNUMBER(Table_2[[#This Row],[poids_sortie]])),Table_2[[#This Row],[poids_sortie]]-Table_2[[#This Row],[poids_entree]],"NC")</f>
        <v>NC</v>
      </c>
      <c r="AA15" s="54">
        <f>IF(AND(ISNUMBER(Table_2[[#This Row],[poids_init]]),ISNUMBER(Table_2[[#This Row],[poids_entree]])),Table_2[[#This Row],[poids_entree]]-Table_2[[#This Row],[poids_init]],"NC")</f>
        <v>-4</v>
      </c>
      <c r="AB15" s="7">
        <f>IF(S15="NC","NC",IF(R15="NC","NC",ROUND(((R15-S15)/R15)*100,0)))</f>
        <v>5</v>
      </c>
      <c r="AC15" s="16" t="str">
        <f>IF(Z15="NC","NC",IF(Z15&gt;=0,"perte","gain"))</f>
        <v>NC</v>
      </c>
      <c r="AD15" s="7" t="str">
        <f>IF(AA15="NC","NC",IF(AA15&gt;=0,"perte","gain"))</f>
        <v>gain</v>
      </c>
      <c r="AE15" s="7" t="str">
        <f>IF(T15="NC","NC",IF(S15="NC","NC",ROUND(((S15-T15)/S15)*100,0)))</f>
        <v>NC</v>
      </c>
      <c r="AF15" s="7" t="str">
        <f>IF(ISNUMBER(Table_2[[#This Row],[% perte de poids DH]]),AE15*(-1),"NC")</f>
        <v>NC</v>
      </c>
      <c r="AG15" s="16" t="str">
        <f>IF(AE15="NC","non renseigné","renseigné")</f>
        <v>non renseigné</v>
      </c>
      <c r="AH15" s="7" t="str">
        <f>IF(AB15="NC","non renseigné","renseigné")</f>
        <v>renseigné</v>
      </c>
      <c r="AI15" s="54" t="str">
        <f>IF(OR(Table_2[[#This Row],[albumine]]="NC",Table_2[[#This Row],[albumine]]=0),"non renseigné","renseigné")</f>
        <v>renseigné</v>
      </c>
      <c r="AJ15" s="7">
        <v>27</v>
      </c>
      <c r="AK15" s="8" t="s">
        <v>645</v>
      </c>
      <c r="AL15" s="7" t="s">
        <v>92</v>
      </c>
      <c r="AM15" s="7">
        <v>84</v>
      </c>
      <c r="AN15" s="7" t="s">
        <v>92</v>
      </c>
      <c r="AO15" s="7" t="s">
        <v>92</v>
      </c>
      <c r="AP15" s="9">
        <v>43317</v>
      </c>
      <c r="AQ15" s="9">
        <v>43286</v>
      </c>
      <c r="AR15" s="8">
        <v>0</v>
      </c>
      <c r="AS15" s="7">
        <v>0</v>
      </c>
      <c r="AT15" s="7" t="s">
        <v>132</v>
      </c>
      <c r="AU15" s="8" t="s">
        <v>95</v>
      </c>
      <c r="AV15" s="7" t="s">
        <v>92</v>
      </c>
      <c r="AW15" s="7" t="s">
        <v>166</v>
      </c>
      <c r="AX15" s="8" t="s">
        <v>94</v>
      </c>
      <c r="AY15" s="8" t="s">
        <v>94</v>
      </c>
      <c r="AZ15" s="8" t="s">
        <v>95</v>
      </c>
      <c r="BA15" s="7" t="s">
        <v>92</v>
      </c>
      <c r="BB15" s="7" t="s">
        <v>92</v>
      </c>
      <c r="BC15" s="8" t="s">
        <v>95</v>
      </c>
      <c r="BD15" s="8" t="s">
        <v>96</v>
      </c>
      <c r="BE15" s="7" t="s">
        <v>92</v>
      </c>
      <c r="BF15" s="7" t="s">
        <v>92</v>
      </c>
      <c r="BG15" s="7" t="s">
        <v>92</v>
      </c>
      <c r="BH15" s="7" t="s">
        <v>92</v>
      </c>
      <c r="BI15" s="7" t="s">
        <v>92</v>
      </c>
      <c r="BJ15" s="7" t="s">
        <v>92</v>
      </c>
      <c r="BK15" s="7" t="s">
        <v>92</v>
      </c>
      <c r="BL15" s="8" t="s">
        <v>95</v>
      </c>
      <c r="BM15" s="7" t="s">
        <v>92</v>
      </c>
      <c r="BN15" s="7" t="s">
        <v>92</v>
      </c>
      <c r="BO15" s="9">
        <v>43191</v>
      </c>
      <c r="BP15" s="7" t="s">
        <v>92</v>
      </c>
      <c r="BQ15" s="10" t="s">
        <v>95</v>
      </c>
      <c r="BR15" s="10" t="s">
        <v>94</v>
      </c>
      <c r="BS15" s="10" t="s">
        <v>105</v>
      </c>
      <c r="BT15" s="10" t="s">
        <v>95</v>
      </c>
      <c r="BU15" s="11" t="s">
        <v>92</v>
      </c>
      <c r="BV15" s="10" t="s">
        <v>92</v>
      </c>
      <c r="BW15" s="10" t="s">
        <v>92</v>
      </c>
      <c r="BX15" s="10"/>
      <c r="BY15" s="10"/>
      <c r="BZ15" s="10"/>
      <c r="CA15" s="10"/>
      <c r="CB15" s="10"/>
      <c r="CC15" s="10"/>
      <c r="CD15" s="10"/>
      <c r="CE15" s="10"/>
      <c r="CF15" s="7" t="s">
        <v>92</v>
      </c>
      <c r="CG15" s="7" t="s">
        <v>167</v>
      </c>
      <c r="CH15" s="10" t="s">
        <v>95</v>
      </c>
      <c r="CI15" s="17"/>
      <c r="CJ15" s="17"/>
      <c r="CK15" s="17">
        <v>42904</v>
      </c>
      <c r="CL15" s="12" t="str">
        <f>IF( AND(ISNUMBER(CI15),ISNUMBER(CK15)),DATEDIF(CI15,CK15,"D"),"")</f>
        <v/>
      </c>
    </row>
    <row r="16" spans="1:90" ht="30">
      <c r="A16" s="7">
        <v>118</v>
      </c>
      <c r="B16" s="7" t="str">
        <f>IF(C16="201612","A",IF(C16="201706","B",IF(C16="201712","C",IF(C16="201806","D"))))</f>
        <v>D</v>
      </c>
      <c r="C16" s="54" t="str">
        <f>CONCATENATE(E16,IF(D16="décembre","12","06"))</f>
        <v>201806</v>
      </c>
      <c r="D16" s="8" t="s">
        <v>100</v>
      </c>
      <c r="E16" s="7">
        <v>2018</v>
      </c>
      <c r="F16" s="7" t="s">
        <v>168</v>
      </c>
      <c r="G16" s="7" t="s">
        <v>169</v>
      </c>
      <c r="H16" s="7">
        <v>61</v>
      </c>
      <c r="I16" s="8" t="s">
        <v>136</v>
      </c>
      <c r="J16" s="9">
        <v>20892</v>
      </c>
      <c r="K16" s="9">
        <v>43257</v>
      </c>
      <c r="L16" s="9">
        <v>43307</v>
      </c>
      <c r="M16" s="7">
        <v>50</v>
      </c>
      <c r="N16" s="8" t="s">
        <v>89</v>
      </c>
      <c r="O16" s="8" t="str">
        <f>IF(N16="Hemato","",IF(P16="CHC","Digestif",IF(P16="colon","Digestif",IF(P16="cholangiocarcinome","Digestif",IF(P16="corticosurrenalome","Surrenale",IF(P16="ependymome du cervelet","Cérébral",IF(P16="gastrique","Digestif",IF(P16="melanome","Cutané",IF(P16="oesophage","Digestif",IF(P16="ovaire","Gynécologique",IF(P16="pancreas","Digestif",IF(P16="prostate","Prostate",IF(P16="renal","Urinaire",IF(P16="sein","Gynécologique",IF(P16="TNE","TNE",IF(P16="uterus","Gynécologique",IF(P16="vessie","Urinaire",IF(P16="ORL","ORL",IF(P16="indeterminé","Indéterminé","")))))))))))))))))))</f>
        <v>Urinaire</v>
      </c>
      <c r="P16" s="8" t="s">
        <v>149</v>
      </c>
      <c r="Q16" s="7">
        <v>182</v>
      </c>
      <c r="R16" s="7">
        <v>114</v>
      </c>
      <c r="S16" s="7">
        <v>100</v>
      </c>
      <c r="T16" s="7">
        <v>88</v>
      </c>
      <c r="U16" s="7">
        <f>IF('Référentiel recueil de données'!$Q16="NC","NC",IF('Référentiel recueil de données'!$S16="NC","NC",ROUND('Référentiel recueil de données'!$S16/('Référentiel recueil de données'!$Q16*'Référentiel recueil de données'!$Q16)*10000,0)))</f>
        <v>30</v>
      </c>
      <c r="V16" s="54" t="str">
        <f>IF(OR(Table_2[[#This Row],[interval imc]]="NC",Table_2[[#This Row],[interval imc]]=0),"non renseigné","renseigné")</f>
        <v>non renseigné</v>
      </c>
      <c r="W16" s="54" t="str">
        <f>IF('Référentiel recueil de données'!$U69="NC","NC",IF(U16&lt;18.5,"&lt;18,5",IF(AND(U16&gt;=18.5,U16&lt;25),"entre 18,5 et 25",IF(AND(U16&gt;=25,U16&lt;30),"entre 25 et 30",IF(U16&gt;=30,"supérieur à 30")))))</f>
        <v>NC</v>
      </c>
      <c r="X16" s="7">
        <v>6</v>
      </c>
      <c r="Y16" s="54" t="str">
        <f>IF(X16=0,0,IF(AND(X16&gt;0,X16&lt;5),"entre 1 et 5",IF(AND(X16&gt;=5,X16&lt;=10),"entre 5 et 10",IF(X16&gt;10,"supérieur à 10","????"))))</f>
        <v>entre 5 et 10</v>
      </c>
      <c r="Z16" s="54">
        <f>IF(AND(ISNUMBER(Table_2[[#This Row],[poids_entree]]),ISNUMBER(Table_2[[#This Row],[poids_sortie]])),Table_2[[#This Row],[poids_sortie]]-Table_2[[#This Row],[poids_entree]],"NC")</f>
        <v>-12</v>
      </c>
      <c r="AA16" s="54">
        <f>IF(AND(ISNUMBER(Table_2[[#This Row],[poids_init]]),ISNUMBER(Table_2[[#This Row],[poids_entree]])),Table_2[[#This Row],[poids_entree]]-Table_2[[#This Row],[poids_init]],"NC")</f>
        <v>-14</v>
      </c>
      <c r="AB16" s="7">
        <f>IF(S16="NC","NC",IF(R16="NC","NC",ROUND(((R16-S16)/R16)*100,0)))</f>
        <v>12</v>
      </c>
      <c r="AC16" s="16" t="str">
        <f>IF(Z16="NC","NC",IF(Z16&gt;=0,"perte","gain"))</f>
        <v>gain</v>
      </c>
      <c r="AD16" s="7" t="str">
        <f>IF(AA16="NC","NC",IF(AA16&gt;=0,"perte","gain"))</f>
        <v>gain</v>
      </c>
      <c r="AE16" s="7">
        <f>IF(T16="NC","NC",IF(S16="NC","NC",ROUND(((S16-T16)/S16)*100,0)))</f>
        <v>12</v>
      </c>
      <c r="AF16" s="7">
        <f>IF(ISNUMBER(Table_2[[#This Row],[% perte de poids DH]]),AE16*(-1),"NC")</f>
        <v>-12</v>
      </c>
      <c r="AG16" s="16" t="str">
        <f>IF(AE16="NC","non renseigné","renseigné")</f>
        <v>renseigné</v>
      </c>
      <c r="AH16" s="7" t="str">
        <f>IF(AB16="NC","non renseigné","renseigné")</f>
        <v>renseigné</v>
      </c>
      <c r="AI16" s="54" t="str">
        <f>IF(OR(Table_2[[#This Row],[albumine]]="NC",Table_2[[#This Row],[albumine]]=0),"non renseigné","renseigné")</f>
        <v>renseigné</v>
      </c>
      <c r="AJ16" s="7">
        <v>27</v>
      </c>
      <c r="AK16" s="8" t="s">
        <v>644</v>
      </c>
      <c r="AL16" s="7" t="s">
        <v>92</v>
      </c>
      <c r="AM16" s="7">
        <v>200</v>
      </c>
      <c r="AN16" s="7">
        <v>1.08</v>
      </c>
      <c r="AO16" s="7">
        <v>0.76</v>
      </c>
      <c r="AP16" s="9" t="s">
        <v>92</v>
      </c>
      <c r="AQ16" s="9" t="s">
        <v>92</v>
      </c>
      <c r="AR16" s="7">
        <v>2</v>
      </c>
      <c r="AS16" s="7">
        <v>2</v>
      </c>
      <c r="AT16" s="7" t="s">
        <v>150</v>
      </c>
      <c r="AU16" s="8" t="s">
        <v>94</v>
      </c>
      <c r="AV16" s="8" t="s">
        <v>94</v>
      </c>
      <c r="AW16" s="7" t="s">
        <v>166</v>
      </c>
      <c r="AX16" s="8" t="s">
        <v>95</v>
      </c>
      <c r="AY16" s="8" t="s">
        <v>94</v>
      </c>
      <c r="AZ16" s="8" t="s">
        <v>94</v>
      </c>
      <c r="BA16" s="8" t="s">
        <v>94</v>
      </c>
      <c r="BB16" s="8" t="s">
        <v>94</v>
      </c>
      <c r="BC16" s="8" t="s">
        <v>94</v>
      </c>
      <c r="BD16" s="8" t="s">
        <v>96</v>
      </c>
      <c r="BE16" s="7" t="s">
        <v>92</v>
      </c>
      <c r="BF16" s="7" t="s">
        <v>92</v>
      </c>
      <c r="BG16" s="7" t="s">
        <v>92</v>
      </c>
      <c r="BH16" s="7" t="s">
        <v>92</v>
      </c>
      <c r="BI16" s="7" t="s">
        <v>92</v>
      </c>
      <c r="BJ16" s="7" t="s">
        <v>92</v>
      </c>
      <c r="BK16" s="7" t="s">
        <v>92</v>
      </c>
      <c r="BL16" s="8" t="s">
        <v>95</v>
      </c>
      <c r="BM16" s="7" t="s">
        <v>92</v>
      </c>
      <c r="BN16" s="7" t="s">
        <v>92</v>
      </c>
      <c r="BO16" s="9">
        <v>43160</v>
      </c>
      <c r="BP16" s="7" t="s">
        <v>92</v>
      </c>
      <c r="BQ16" s="10" t="s">
        <v>95</v>
      </c>
      <c r="BR16" s="10" t="s">
        <v>94</v>
      </c>
      <c r="BS16" s="10" t="s">
        <v>105</v>
      </c>
      <c r="BT16" s="10" t="s">
        <v>95</v>
      </c>
      <c r="BU16" s="11" t="s">
        <v>92</v>
      </c>
      <c r="BV16" s="10" t="s">
        <v>92</v>
      </c>
      <c r="BW16" s="10" t="s">
        <v>92</v>
      </c>
      <c r="BX16" s="10"/>
      <c r="BY16" s="10"/>
      <c r="BZ16" s="10"/>
      <c r="CA16" s="10"/>
      <c r="CB16" s="10"/>
      <c r="CC16" s="10"/>
      <c r="CD16" s="10"/>
      <c r="CE16" s="10"/>
      <c r="CF16" s="7" t="s">
        <v>170</v>
      </c>
      <c r="CG16" s="7" t="s">
        <v>171</v>
      </c>
      <c r="CH16" s="10"/>
      <c r="CI16" s="17"/>
      <c r="CJ16" s="10"/>
      <c r="CK16" s="17"/>
      <c r="CL16" s="12" t="str">
        <f>IF( AND(ISNUMBER(CI16),ISNUMBER(CK16)),DATEDIF(CI16,CK16,"D"),"")</f>
        <v/>
      </c>
    </row>
    <row r="17" spans="1:90" ht="30">
      <c r="A17" s="7">
        <v>152</v>
      </c>
      <c r="B17" s="7" t="str">
        <f>IF(C17="201612","A",IF(C17="201706","B",IF(C17="201712","C",IF(C17="201806","D"))))</f>
        <v>D</v>
      </c>
      <c r="C17" s="54" t="str">
        <f>CONCATENATE(E17,IF(D17="décembre","12","06"))</f>
        <v>201806</v>
      </c>
      <c r="D17" s="8" t="s">
        <v>100</v>
      </c>
      <c r="E17" s="7">
        <v>2018</v>
      </c>
      <c r="F17" s="7" t="s">
        <v>172</v>
      </c>
      <c r="G17" s="7" t="s">
        <v>173</v>
      </c>
      <c r="H17" s="7">
        <v>84</v>
      </c>
      <c r="I17" s="8" t="s">
        <v>87</v>
      </c>
      <c r="J17" s="9">
        <v>12533</v>
      </c>
      <c r="K17" s="9">
        <v>43255</v>
      </c>
      <c r="L17" s="9">
        <v>43260</v>
      </c>
      <c r="M17" s="7">
        <v>5</v>
      </c>
      <c r="N17" s="8" t="s">
        <v>89</v>
      </c>
      <c r="O17" s="8" t="str">
        <f>IF(N17="Hemato","",IF(P17="CHC","Digestif",IF(P17="colon","Digestif",IF(P17="cholangiocarcinome","Digestif",IF(P17="corticosurrenalome","Surrenale",IF(P17="ependymome du cervelet","Cérébral",IF(P17="gastrique","Digestif",IF(P17="melanome","Cutané",IF(P17="oesophage","Digestif",IF(P17="ovaire","Gynécologique",IF(P17="pancreas","Digestif",IF(P17="prostate","Prostate",IF(P17="renal","Urinaire",IF(P17="sein","Gynécologique",IF(P17="TNE","TNE",IF(P17="uterus","Gynécologique",IF(P17="vessie","Urinaire",IF(P17="ORL","ORL",IF(P17="indeterminé","Indéterminé","")))))))))))))))))))</f>
        <v>ORL</v>
      </c>
      <c r="P17" s="41" t="s">
        <v>174</v>
      </c>
      <c r="Q17" s="7">
        <v>156</v>
      </c>
      <c r="R17" s="7">
        <v>42</v>
      </c>
      <c r="S17" s="7" t="s">
        <v>92</v>
      </c>
      <c r="T17" s="7" t="s">
        <v>92</v>
      </c>
      <c r="U17" s="7" t="str">
        <f>IF('Référentiel recueil de données'!$Q17="NC","NC",IF('Référentiel recueil de données'!$S17="NC","NC",ROUND('Référentiel recueil de données'!$S17/('Référentiel recueil de données'!$Q17*'Référentiel recueil de données'!$Q17)*10000,0)))</f>
        <v>NC</v>
      </c>
      <c r="V17" s="54" t="str">
        <f>IF(OR(Table_2[[#This Row],[interval imc]]="NC",Table_2[[#This Row],[interval imc]]=0),"non renseigné","renseigné")</f>
        <v>renseigné</v>
      </c>
      <c r="W17" s="54" t="str">
        <f>IF('Référentiel recueil de données'!$U5="NC","NC",IF(U17&lt;18.5,"&lt;18,5",IF(AND(U17&gt;=18.5,U17&lt;25),"entre 18,5 et 25",IF(AND(U17&gt;=25,U17&lt;30),"entre 25 et 30",IF(U17&gt;=30,"supérieur à 30")))))</f>
        <v>supérieur à 30</v>
      </c>
      <c r="X17" s="7">
        <v>0</v>
      </c>
      <c r="Y17" s="54">
        <f>IF(X17=0,0,IF(AND(X17&gt;0,X17&lt;5),"entre 1 et 5",IF(AND(X17&gt;=5,X17&lt;=10),"entre 5 et 10",IF(X17&gt;10,"supérieur à 10","????"))))</f>
        <v>0</v>
      </c>
      <c r="Z17" s="54" t="str">
        <f>IF(AND(ISNUMBER(Table_2[[#This Row],[poids_entree]]),ISNUMBER(Table_2[[#This Row],[poids_sortie]])),Table_2[[#This Row],[poids_sortie]]-Table_2[[#This Row],[poids_entree]],"NC")</f>
        <v>NC</v>
      </c>
      <c r="AA17" s="54" t="str">
        <f>IF(AND(ISNUMBER(Table_2[[#This Row],[poids_init]]),ISNUMBER(Table_2[[#This Row],[poids_entree]])),Table_2[[#This Row],[poids_entree]]-Table_2[[#This Row],[poids_init]],"NC")</f>
        <v>NC</v>
      </c>
      <c r="AB17" s="7" t="str">
        <f>IF(S17="NC","NC",IF(R17="NC","NC",ROUND(((R17-S17)/R17)*100,0)))</f>
        <v>NC</v>
      </c>
      <c r="AC17" s="16" t="str">
        <f>IF(Z17="NC","NC",IF(Z17&gt;=0,"perte","gain"))</f>
        <v>NC</v>
      </c>
      <c r="AD17" s="7" t="str">
        <f>IF(AA17="NC","NC",IF(AA17&gt;=0,"perte","gain"))</f>
        <v>NC</v>
      </c>
      <c r="AE17" s="7" t="str">
        <f>IF(T17="NC","NC",IF(S17="NC","NC",ROUND(((S17-T17)/S17)*100,0)))</f>
        <v>NC</v>
      </c>
      <c r="AF17" s="7" t="str">
        <f>IF(ISNUMBER(Table_2[[#This Row],[% perte de poids DH]]),AE17*(-1),"NC")</f>
        <v>NC</v>
      </c>
      <c r="AG17" s="16" t="str">
        <f>IF(AE17="NC","non renseigné","renseigné")</f>
        <v>non renseigné</v>
      </c>
      <c r="AH17" s="7" t="str">
        <f>IF(AB17="NC","non renseigné","renseigné")</f>
        <v>non renseigné</v>
      </c>
      <c r="AI17" s="54" t="str">
        <f>IF(OR(Table_2[[#This Row],[albumine]]="NC",Table_2[[#This Row],[albumine]]=0),"non renseigné","renseigné")</f>
        <v>renseigné</v>
      </c>
      <c r="AJ17" s="7">
        <v>26</v>
      </c>
      <c r="AK17" s="8" t="s">
        <v>645</v>
      </c>
      <c r="AL17" s="7" t="s">
        <v>92</v>
      </c>
      <c r="AM17" s="7">
        <v>178</v>
      </c>
      <c r="AN17" s="7" t="s">
        <v>92</v>
      </c>
      <c r="AO17" s="7" t="s">
        <v>92</v>
      </c>
      <c r="AP17" s="9">
        <v>43255</v>
      </c>
      <c r="AQ17" s="9" t="s">
        <v>92</v>
      </c>
      <c r="AR17" s="8">
        <v>0</v>
      </c>
      <c r="AS17" s="7">
        <v>2</v>
      </c>
      <c r="AT17" s="7" t="s">
        <v>92</v>
      </c>
      <c r="AU17" s="8" t="s">
        <v>95</v>
      </c>
      <c r="AV17" s="7" t="s">
        <v>92</v>
      </c>
      <c r="AW17" s="7" t="s">
        <v>92</v>
      </c>
      <c r="AX17" s="8" t="s">
        <v>94</v>
      </c>
      <c r="AY17" s="8" t="s">
        <v>94</v>
      </c>
      <c r="AZ17" s="8" t="s">
        <v>95</v>
      </c>
      <c r="BA17" s="7" t="s">
        <v>92</v>
      </c>
      <c r="BB17" s="8" t="s">
        <v>94</v>
      </c>
      <c r="BC17" s="8" t="s">
        <v>94</v>
      </c>
      <c r="BD17" s="7" t="s">
        <v>175</v>
      </c>
      <c r="BE17" s="8" t="s">
        <v>176</v>
      </c>
      <c r="BF17" s="7" t="s">
        <v>92</v>
      </c>
      <c r="BG17" s="7" t="s">
        <v>92</v>
      </c>
      <c r="BH17" s="7" t="s">
        <v>92</v>
      </c>
      <c r="BI17" s="7" t="s">
        <v>92</v>
      </c>
      <c r="BJ17" s="7" t="s">
        <v>92</v>
      </c>
      <c r="BK17" s="7" t="s">
        <v>92</v>
      </c>
      <c r="BL17" s="8" t="s">
        <v>95</v>
      </c>
      <c r="BM17" s="7" t="s">
        <v>92</v>
      </c>
      <c r="BN17" s="7" t="s">
        <v>92</v>
      </c>
      <c r="BO17" s="9" t="s">
        <v>92</v>
      </c>
      <c r="BP17" s="7" t="s">
        <v>92</v>
      </c>
      <c r="BQ17" s="10" t="s">
        <v>95</v>
      </c>
      <c r="BR17" s="10" t="s">
        <v>94</v>
      </c>
      <c r="BS17" s="10" t="s">
        <v>105</v>
      </c>
      <c r="BT17" s="10" t="s">
        <v>95</v>
      </c>
      <c r="BU17" s="11" t="s">
        <v>92</v>
      </c>
      <c r="BV17" s="10" t="s">
        <v>92</v>
      </c>
      <c r="BW17" s="10" t="s">
        <v>92</v>
      </c>
      <c r="BX17" s="10"/>
      <c r="BY17" s="10"/>
      <c r="BZ17" s="10"/>
      <c r="CA17" s="10"/>
      <c r="CB17" s="10"/>
      <c r="CC17" s="10"/>
      <c r="CD17" s="10"/>
      <c r="CE17" s="10"/>
      <c r="CF17" s="7" t="s">
        <v>92</v>
      </c>
      <c r="CG17" s="7" t="s">
        <v>177</v>
      </c>
      <c r="CH17" s="10"/>
      <c r="CI17" s="17"/>
      <c r="CJ17" s="10"/>
      <c r="CK17" s="17"/>
      <c r="CL17" s="12" t="str">
        <f>IF( AND(ISNUMBER(CI17),ISNUMBER(CK17)),DATEDIF(CI17,CK17,"D"),"")</f>
        <v/>
      </c>
    </row>
    <row r="18" spans="1:90" ht="45">
      <c r="A18" s="7">
        <v>40</v>
      </c>
      <c r="B18" s="7" t="str">
        <f>IF(C18="201612","A",IF(C18="201706","B",IF(C18="201712","C",IF(C18="201806","D"))))</f>
        <v>A</v>
      </c>
      <c r="C18" s="54" t="str">
        <f>CONCATENATE(E18,IF(D18="décembre","12","06"))</f>
        <v>201612</v>
      </c>
      <c r="D18" s="8" t="s">
        <v>84</v>
      </c>
      <c r="E18" s="7">
        <v>2016</v>
      </c>
      <c r="F18" s="7" t="s">
        <v>178</v>
      </c>
      <c r="G18" s="7" t="s">
        <v>179</v>
      </c>
      <c r="H18" s="7">
        <v>70</v>
      </c>
      <c r="I18" s="8" t="s">
        <v>87</v>
      </c>
      <c r="J18" s="9">
        <v>17014</v>
      </c>
      <c r="K18" s="9">
        <v>42706</v>
      </c>
      <c r="L18" s="9">
        <v>42711</v>
      </c>
      <c r="M18" s="7">
        <v>5</v>
      </c>
      <c r="N18" s="8" t="s">
        <v>89</v>
      </c>
      <c r="O18" s="8" t="str">
        <f>IF(N18="Hemato","",IF(P18="CHC","Digestif",IF(P18="colon","Digestif",IF(P18="cholangiocarcinome","Digestif",IF(P18="corticosurrenalome","Surrenale",IF(P18="ependymome du cervelet","Cérébral",IF(P18="gastrique","Digestif",IF(P18="melanome","Cutané",IF(P18="oesophage","Digestif",IF(P18="ovaire","Gynécologique",IF(P18="pancreas","Digestif",IF(P18="prostate","Prostate",IF(P18="renal","Urinaire",IF(P18="sein","Gynécologique",IF(P18="TNE","TNE",IF(P18="uterus","Gynécologique",IF(P18="vessie","Urinaire",IF(P18="ORL","ORL",IF(P18="indeterminé","Indéterminé","")))))))))))))))))))</f>
        <v>Gynécologique</v>
      </c>
      <c r="P18" s="8" t="s">
        <v>180</v>
      </c>
      <c r="Q18" s="7" t="s">
        <v>92</v>
      </c>
      <c r="R18" s="7" t="s">
        <v>92</v>
      </c>
      <c r="S18" s="7">
        <v>63</v>
      </c>
      <c r="T18" s="7" t="s">
        <v>92</v>
      </c>
      <c r="U18" s="7" t="str">
        <f>IF('Référentiel recueil de données'!$Q18="NC","NC",IF('Référentiel recueil de données'!$S18="NC","NC",ROUND('Référentiel recueil de données'!$S18/('Référentiel recueil de données'!$Q18*'Référentiel recueil de données'!$Q18)*10000,0)))</f>
        <v>NC</v>
      </c>
      <c r="V18" s="54" t="str">
        <f>IF(OR(Table_2[[#This Row],[interval imc]]="NC",Table_2[[#This Row],[interval imc]]=0),"non renseigné","renseigné")</f>
        <v>renseigné</v>
      </c>
      <c r="W18" s="54" t="str">
        <f>IF('Référentiel recueil de données'!$U6="NC","NC",IF(U18&lt;18.5,"&lt;18,5",IF(AND(U18&gt;=18.5,U18&lt;25),"entre 18,5 et 25",IF(AND(U18&gt;=25,U18&lt;30),"entre 25 et 30",IF(U18&gt;=30,"supérieur à 30")))))</f>
        <v>supérieur à 30</v>
      </c>
      <c r="X18" s="7">
        <v>1</v>
      </c>
      <c r="Y18" s="54" t="str">
        <f>IF(X18=0,0,IF(AND(X18&gt;0,X18&lt;5),"entre 1 et 5",IF(AND(X18&gt;=5,X18&lt;=10),"entre 5 et 10",IF(X18&gt;10,"supérieur à 10","????"))))</f>
        <v>entre 1 et 5</v>
      </c>
      <c r="Z18" s="54" t="str">
        <f>IF(AND(ISNUMBER(Table_2[[#This Row],[poids_entree]]),ISNUMBER(Table_2[[#This Row],[poids_sortie]])),Table_2[[#This Row],[poids_sortie]]-Table_2[[#This Row],[poids_entree]],"NC")</f>
        <v>NC</v>
      </c>
      <c r="AA18" s="54" t="str">
        <f>IF(AND(ISNUMBER(Table_2[[#This Row],[poids_init]]),ISNUMBER(Table_2[[#This Row],[poids_entree]])),Table_2[[#This Row],[poids_entree]]-Table_2[[#This Row],[poids_init]],"NC")</f>
        <v>NC</v>
      </c>
      <c r="AB18" s="7" t="str">
        <f>IF(S18="NC","NC",IF(R18="NC","NC",ROUND(((R18-S18)/R18)*100,0)))</f>
        <v>NC</v>
      </c>
      <c r="AC18" s="16" t="str">
        <f>IF(Z18="NC","NC",IF(Z18&gt;=0,"perte","gain"))</f>
        <v>NC</v>
      </c>
      <c r="AD18" s="7" t="str">
        <f>IF(AA18="NC","NC",IF(AA18&gt;=0,"perte","gain"))</f>
        <v>NC</v>
      </c>
      <c r="AE18" s="7" t="str">
        <f>IF(T18="NC","NC",IF(S18="NC","NC",ROUND(((S18-T18)/S18)*100,0)))</f>
        <v>NC</v>
      </c>
      <c r="AF18" s="7" t="str">
        <f>IF(ISNUMBER(Table_2[[#This Row],[% perte de poids DH]]),AE18*(-1),"NC")</f>
        <v>NC</v>
      </c>
      <c r="AG18" s="16" t="str">
        <f>IF(AE18="NC","non renseigné","renseigné")</f>
        <v>non renseigné</v>
      </c>
      <c r="AH18" s="7" t="str">
        <f>IF(AB18="NC","non renseigné","renseigné")</f>
        <v>non renseigné</v>
      </c>
      <c r="AI18" s="54" t="str">
        <f>IF(OR(Table_2[[#This Row],[albumine]]="NC",Table_2[[#This Row],[albumine]]=0),"non renseigné","renseigné")</f>
        <v>non renseigné</v>
      </c>
      <c r="AJ18" s="8" t="s">
        <v>92</v>
      </c>
      <c r="AK18" s="8" t="s">
        <v>646</v>
      </c>
      <c r="AL18" s="8" t="s">
        <v>92</v>
      </c>
      <c r="AM18" s="7">
        <v>10</v>
      </c>
      <c r="AN18" s="7">
        <v>0</v>
      </c>
      <c r="AO18" s="7">
        <v>0</v>
      </c>
      <c r="AP18" s="9" t="s">
        <v>92</v>
      </c>
      <c r="AQ18" s="9" t="s">
        <v>92</v>
      </c>
      <c r="AR18" s="7">
        <v>0</v>
      </c>
      <c r="AS18" s="7">
        <v>0</v>
      </c>
      <c r="AT18" s="7" t="s">
        <v>92</v>
      </c>
      <c r="AU18" s="7" t="s">
        <v>92</v>
      </c>
      <c r="AV18" s="7" t="s">
        <v>92</v>
      </c>
      <c r="AW18" s="7" t="s">
        <v>92</v>
      </c>
      <c r="AX18" s="8" t="s">
        <v>95</v>
      </c>
      <c r="AY18" s="8" t="s">
        <v>95</v>
      </c>
      <c r="AZ18" s="8" t="s">
        <v>95</v>
      </c>
      <c r="BA18" s="7" t="s">
        <v>92</v>
      </c>
      <c r="BB18" s="7" t="s">
        <v>92</v>
      </c>
      <c r="BC18" s="8" t="s">
        <v>95</v>
      </c>
      <c r="BD18" s="8" t="s">
        <v>96</v>
      </c>
      <c r="BE18" s="7" t="s">
        <v>92</v>
      </c>
      <c r="BF18" s="7" t="s">
        <v>92</v>
      </c>
      <c r="BG18" s="7" t="s">
        <v>92</v>
      </c>
      <c r="BH18" s="7" t="s">
        <v>92</v>
      </c>
      <c r="BI18" s="7" t="s">
        <v>92</v>
      </c>
      <c r="BJ18" s="7" t="s">
        <v>92</v>
      </c>
      <c r="BK18" s="7" t="s">
        <v>92</v>
      </c>
      <c r="BL18" s="8" t="s">
        <v>95</v>
      </c>
      <c r="BM18" s="7" t="s">
        <v>92</v>
      </c>
      <c r="BN18" s="7" t="s">
        <v>92</v>
      </c>
      <c r="BO18" s="9" t="s">
        <v>92</v>
      </c>
      <c r="BP18" s="7">
        <v>0</v>
      </c>
      <c r="BQ18" s="10" t="s">
        <v>95</v>
      </c>
      <c r="BR18" s="10" t="s">
        <v>94</v>
      </c>
      <c r="BS18" s="10" t="s">
        <v>105</v>
      </c>
      <c r="BT18" s="10" t="s">
        <v>95</v>
      </c>
      <c r="BU18" s="11" t="s">
        <v>92</v>
      </c>
      <c r="BV18" s="10" t="s">
        <v>92</v>
      </c>
      <c r="BW18" s="10" t="s">
        <v>92</v>
      </c>
      <c r="BX18" s="10"/>
      <c r="BY18" s="10"/>
      <c r="BZ18" s="10"/>
      <c r="CA18" s="10"/>
      <c r="CB18" s="10"/>
      <c r="CC18" s="10"/>
      <c r="CD18" s="10"/>
      <c r="CE18" s="10"/>
      <c r="CF18" s="7" t="s">
        <v>181</v>
      </c>
      <c r="CG18" s="7" t="s">
        <v>92</v>
      </c>
      <c r="CH18" s="10" t="s">
        <v>95</v>
      </c>
      <c r="CI18" s="17"/>
      <c r="CJ18" s="10"/>
      <c r="CK18" s="17"/>
      <c r="CL18" s="12" t="str">
        <f>IF( AND(ISNUMBER(CI18),ISNUMBER(CK18)),DATEDIF(CI18,CK18,"D"),"")</f>
        <v/>
      </c>
    </row>
    <row r="19" spans="1:90" ht="30">
      <c r="A19" s="8" t="s">
        <v>182</v>
      </c>
      <c r="B19" s="7" t="str">
        <f>IF(C19="201612","A",IF(C19="201706","B",IF(C19="201712","C",IF(C19="201806","D"))))</f>
        <v>B</v>
      </c>
      <c r="C19" s="54" t="str">
        <f>CONCATENATE(E19,IF(D19="décembre","12","06"))</f>
        <v>201706</v>
      </c>
      <c r="D19" s="8" t="s">
        <v>100</v>
      </c>
      <c r="E19" s="7">
        <v>2017</v>
      </c>
      <c r="F19" s="7" t="s">
        <v>183</v>
      </c>
      <c r="G19" s="7" t="s">
        <v>184</v>
      </c>
      <c r="H19" s="7">
        <v>71</v>
      </c>
      <c r="I19" s="8" t="s">
        <v>136</v>
      </c>
      <c r="J19" s="9">
        <v>16346</v>
      </c>
      <c r="K19" s="9">
        <v>42880</v>
      </c>
      <c r="L19" s="9">
        <v>42893</v>
      </c>
      <c r="M19" s="7">
        <v>13</v>
      </c>
      <c r="N19" s="8" t="s">
        <v>89</v>
      </c>
      <c r="O19" s="8" t="str">
        <f>IF(N19="Hemato","",IF(P19="CHC","Digestif",IF(P19="colon","Digestif",IF(P19="cholangiocarcinome","Digestif",IF(P19="corticosurrenalome","Surrenale",IF(P19="ependymome du cervelet","Cérébral",IF(P19="gastrique","Digestif",IF(P19="melanome","Cutané",IF(P19="oesophage","Digestif",IF(P19="ovaire","Gynécologique",IF(P19="pancreas","Digestif",IF(P19="prostate","Prostate",IF(P19="renal","Urinaire",IF(P19="sein","Gynécologique",IF(P19="TNE","TNE",IF(P19="uterus","Gynécologique",IF(P19="vessie","Urinaire",IF(P19="ORL","ORL",IF(P19="indeterminé","Indéterminé","")))))))))))))))))))</f>
        <v>ORL</v>
      </c>
      <c r="P19" s="8" t="s">
        <v>174</v>
      </c>
      <c r="Q19" s="7">
        <v>174</v>
      </c>
      <c r="R19" s="7">
        <v>43</v>
      </c>
      <c r="S19" s="7" t="s">
        <v>92</v>
      </c>
      <c r="T19" s="7" t="s">
        <v>92</v>
      </c>
      <c r="U19" s="7" t="str">
        <f>IF('Référentiel recueil de données'!$Q19="NC","NC",IF('Référentiel recueil de données'!$S19="NC","NC",ROUND('Référentiel recueil de données'!$S19/('Référentiel recueil de données'!$Q19*'Référentiel recueil de données'!$Q19)*10000,0)))</f>
        <v>NC</v>
      </c>
      <c r="V19" s="54" t="str">
        <f>IF(OR(Table_2[[#This Row],[interval imc]]="NC",Table_2[[#This Row],[interval imc]]=0),"non renseigné","renseigné")</f>
        <v>non renseigné</v>
      </c>
      <c r="W19" s="54" t="str">
        <f>IF('Référentiel recueil de données'!$U7="NC","NC",IF(U19&lt;18.5,"&lt;18,5",IF(AND(U19&gt;=18.5,U19&lt;25),"entre 18,5 et 25",IF(AND(U19&gt;=25,U19&lt;30),"entre 25 et 30",IF(U19&gt;=30,"supérieur à 30")))))</f>
        <v>NC</v>
      </c>
      <c r="X19" s="7">
        <v>0</v>
      </c>
      <c r="Y19" s="54">
        <f>IF(X19=0,0,IF(AND(X19&gt;0,X19&lt;5),"entre 1 et 5",IF(AND(X19&gt;=5,X19&lt;=10),"entre 5 et 10",IF(X19&gt;10,"supérieur à 10","????"))))</f>
        <v>0</v>
      </c>
      <c r="Z19" s="54" t="str">
        <f>IF(AND(ISNUMBER(Table_2[[#This Row],[poids_entree]]),ISNUMBER(Table_2[[#This Row],[poids_sortie]])),Table_2[[#This Row],[poids_sortie]]-Table_2[[#This Row],[poids_entree]],"NC")</f>
        <v>NC</v>
      </c>
      <c r="AA19" s="54" t="str">
        <f>IF(AND(ISNUMBER(Table_2[[#This Row],[poids_init]]),ISNUMBER(Table_2[[#This Row],[poids_entree]])),Table_2[[#This Row],[poids_entree]]-Table_2[[#This Row],[poids_init]],"NC")</f>
        <v>NC</v>
      </c>
      <c r="AB19" s="7" t="str">
        <f>IF(S19="NC","NC",IF(R19="NC","NC",ROUND(((R19-S19)/R19)*100,0)))</f>
        <v>NC</v>
      </c>
      <c r="AC19" s="16" t="str">
        <f>IF(Z19="NC","NC",IF(Z19&gt;=0,"perte","gain"))</f>
        <v>NC</v>
      </c>
      <c r="AD19" s="7" t="str">
        <f>IF(AA19="NC","NC",IF(AA19&gt;=0,"perte","gain"))</f>
        <v>NC</v>
      </c>
      <c r="AE19" s="7" t="str">
        <f>IF(T19="NC","NC",IF(S19="NC","NC",ROUND(((S19-T19)/S19)*100,0)))</f>
        <v>NC</v>
      </c>
      <c r="AF19" s="7" t="str">
        <f>IF(ISNUMBER(Table_2[[#This Row],[% perte de poids DH]]),AE19*(-1),"NC")</f>
        <v>NC</v>
      </c>
      <c r="AG19" s="16" t="str">
        <f>IF(AE19="NC","non renseigné","renseigné")</f>
        <v>non renseigné</v>
      </c>
      <c r="AH19" s="7" t="str">
        <f>IF(AB19="NC","non renseigné","renseigné")</f>
        <v>non renseigné</v>
      </c>
      <c r="AI19" s="54" t="str">
        <f>IF(OR(Table_2[[#This Row],[albumine]]="NC",Table_2[[#This Row],[albumine]]=0),"non renseigné","renseigné")</f>
        <v>renseigné</v>
      </c>
      <c r="AJ19" s="7">
        <v>21</v>
      </c>
      <c r="AK19" s="8" t="s">
        <v>645</v>
      </c>
      <c r="AL19" s="8" t="s">
        <v>92</v>
      </c>
      <c r="AM19" s="7">
        <v>0</v>
      </c>
      <c r="AN19" s="7">
        <v>0</v>
      </c>
      <c r="AO19" s="7">
        <v>0</v>
      </c>
      <c r="AP19" s="9">
        <v>42893</v>
      </c>
      <c r="AQ19" s="9" t="s">
        <v>92</v>
      </c>
      <c r="AR19" s="7">
        <v>0</v>
      </c>
      <c r="AS19" s="7">
        <v>2</v>
      </c>
      <c r="AT19" s="7" t="s">
        <v>92</v>
      </c>
      <c r="AU19" s="7" t="s">
        <v>92</v>
      </c>
      <c r="AV19" s="7" t="s">
        <v>92</v>
      </c>
      <c r="AW19" s="7" t="s">
        <v>92</v>
      </c>
      <c r="AX19" s="7" t="s">
        <v>92</v>
      </c>
      <c r="AY19" s="8" t="s">
        <v>95</v>
      </c>
      <c r="AZ19" s="8" t="s">
        <v>95</v>
      </c>
      <c r="BA19" s="7" t="s">
        <v>92</v>
      </c>
      <c r="BB19" s="7" t="s">
        <v>92</v>
      </c>
      <c r="BC19" s="8" t="s">
        <v>94</v>
      </c>
      <c r="BD19" s="8" t="s">
        <v>96</v>
      </c>
      <c r="BE19" s="7" t="s">
        <v>92</v>
      </c>
      <c r="BF19" s="7" t="s">
        <v>92</v>
      </c>
      <c r="BG19" s="7" t="s">
        <v>92</v>
      </c>
      <c r="BH19" s="7" t="s">
        <v>92</v>
      </c>
      <c r="BI19" s="7" t="s">
        <v>92</v>
      </c>
      <c r="BJ19" s="7" t="s">
        <v>92</v>
      </c>
      <c r="BK19" s="7" t="s">
        <v>92</v>
      </c>
      <c r="BL19" s="8" t="s">
        <v>94</v>
      </c>
      <c r="BM19" s="7" t="s">
        <v>92</v>
      </c>
      <c r="BN19" s="7" t="s">
        <v>92</v>
      </c>
      <c r="BO19" s="9" t="s">
        <v>92</v>
      </c>
      <c r="BP19" s="7" t="s">
        <v>92</v>
      </c>
      <c r="BQ19" s="10" t="s">
        <v>95</v>
      </c>
      <c r="BR19" s="10" t="s">
        <v>95</v>
      </c>
      <c r="BS19" s="10" t="s">
        <v>185</v>
      </c>
      <c r="BT19" s="10" t="s">
        <v>95</v>
      </c>
      <c r="BU19" s="11" t="s">
        <v>92</v>
      </c>
      <c r="BV19" s="10" t="s">
        <v>92</v>
      </c>
      <c r="BW19" s="10" t="s">
        <v>186</v>
      </c>
      <c r="BX19" s="10"/>
      <c r="BY19" s="10"/>
      <c r="BZ19" s="10"/>
      <c r="CA19" s="10"/>
      <c r="CB19" s="10"/>
      <c r="CC19" s="10"/>
      <c r="CD19" s="10"/>
      <c r="CE19" s="10"/>
      <c r="CF19" s="7" t="s">
        <v>187</v>
      </c>
      <c r="CG19" s="7" t="s">
        <v>92</v>
      </c>
      <c r="CH19" s="10"/>
      <c r="CI19" s="17"/>
      <c r="CJ19" s="10"/>
      <c r="CK19" s="17"/>
      <c r="CL19" s="12" t="str">
        <f>IF( AND(ISNUMBER(CI19),ISNUMBER(CK19)),DATEDIF(CI19,CK19,"D"),"")</f>
        <v/>
      </c>
    </row>
    <row r="20" spans="1:90" ht="30">
      <c r="A20" s="7">
        <v>90</v>
      </c>
      <c r="B20" s="7" t="str">
        <f>IF(C20="201612","A",IF(C20="201706","B",IF(C20="201712","C",IF(C20="201806","D"))))</f>
        <v>D</v>
      </c>
      <c r="C20" s="54" t="str">
        <f>CONCATENATE(E20,IF(D20="décembre","12","06"))</f>
        <v>201806</v>
      </c>
      <c r="D20" s="8" t="s">
        <v>100</v>
      </c>
      <c r="E20" s="7">
        <v>2018</v>
      </c>
      <c r="F20" s="7" t="s">
        <v>188</v>
      </c>
      <c r="G20" s="7" t="s">
        <v>189</v>
      </c>
      <c r="H20" s="7">
        <v>78</v>
      </c>
      <c r="I20" s="8" t="s">
        <v>87</v>
      </c>
      <c r="J20" s="9">
        <v>13800</v>
      </c>
      <c r="K20" s="9">
        <v>43254</v>
      </c>
      <c r="L20" s="9">
        <v>43257</v>
      </c>
      <c r="M20" s="7">
        <v>3</v>
      </c>
      <c r="N20" s="8" t="s">
        <v>130</v>
      </c>
      <c r="O20" s="8" t="str">
        <f>IF(N20="Hemato","",IF(P20="CHC","Digestif",IF(P20="colon","Digestif",IF(P20="cholangiocarcinome","Digestif",IF(P20="corticosurrenalome","Surrenale",IF(P20="ependymome du cervelet","Cérébral",IF(P20="gastrique","Digestif",IF(P20="melanome","Cutané",IF(P20="oesophage","Digestif",IF(P20="ovaire","Gynécologique",IF(P20="pancreas","Digestif",IF(P20="prostate","Prostate",IF(P20="renal","Urinaire",IF(P20="sein","Gynécologique",IF(P20="TNE","TNE",IF(P20="uterus","Gynécologique",IF(P20="vessie","Urinaire",IF(P20="ORL","ORL",IF(P20="indeterminé","Indéterminé","")))))))))))))))))))</f>
        <v/>
      </c>
      <c r="P20" s="8" t="s">
        <v>190</v>
      </c>
      <c r="Q20" s="7">
        <v>165</v>
      </c>
      <c r="R20" s="7">
        <v>54</v>
      </c>
      <c r="S20" s="7">
        <v>45</v>
      </c>
      <c r="T20" s="7" t="s">
        <v>92</v>
      </c>
      <c r="U20" s="7">
        <f>IF('Référentiel recueil de données'!$Q20="NC","NC",IF('Référentiel recueil de données'!$S20="NC","NC",ROUND('Référentiel recueil de données'!$S20/('Référentiel recueil de données'!$Q20*'Référentiel recueil de données'!$Q20)*10000,0)))</f>
        <v>17</v>
      </c>
      <c r="V20" s="54" t="str">
        <f>IF(OR(Table_2[[#This Row],[interval imc]]="NC",Table_2[[#This Row],[interval imc]]=0),"non renseigné","renseigné")</f>
        <v>renseigné</v>
      </c>
      <c r="W20" s="54" t="str">
        <f>IF('Référentiel recueil de données'!$U8="NC","NC",IF(U20&lt;18.5,"&lt;18,5",IF(AND(U20&gt;=18.5,U20&lt;25),"entre 18,5 et 25",IF(AND(U20&gt;=25,U20&lt;30),"entre 25 et 30",IF(U20&gt;=30,"supérieur à 30")))))</f>
        <v>&lt;18,5</v>
      </c>
      <c r="X20" s="7">
        <v>1</v>
      </c>
      <c r="Y20" s="54" t="str">
        <f>IF(X20=0,0,IF(AND(X20&gt;0,X20&lt;5),"entre 1 et 5",IF(AND(X20&gt;=5,X20&lt;=10),"entre 5 et 10",IF(X20&gt;10,"supérieur à 10","????"))))</f>
        <v>entre 1 et 5</v>
      </c>
      <c r="Z20" s="54" t="str">
        <f>IF(AND(ISNUMBER(Table_2[[#This Row],[poids_entree]]),ISNUMBER(Table_2[[#This Row],[poids_sortie]])),Table_2[[#This Row],[poids_sortie]]-Table_2[[#This Row],[poids_entree]],"NC")</f>
        <v>NC</v>
      </c>
      <c r="AA20" s="54">
        <f>IF(AND(ISNUMBER(Table_2[[#This Row],[poids_init]]),ISNUMBER(Table_2[[#This Row],[poids_entree]])),Table_2[[#This Row],[poids_entree]]-Table_2[[#This Row],[poids_init]],"NC")</f>
        <v>-9</v>
      </c>
      <c r="AB20" s="7">
        <f>IF(S20="NC","NC",IF(R20="NC","NC",ROUND(((R20-S20)/R20)*100,0)))</f>
        <v>17</v>
      </c>
      <c r="AC20" s="16" t="str">
        <f>IF(Z20="NC","NC",IF(Z20&gt;=0,"perte","gain"))</f>
        <v>NC</v>
      </c>
      <c r="AD20" s="7" t="str">
        <f>IF(AA20="NC","NC",IF(AA20&gt;=0,"perte","gain"))</f>
        <v>gain</v>
      </c>
      <c r="AE20" s="7" t="str">
        <f>IF(T20="NC","NC",IF(S20="NC","NC",ROUND(((S20-T20)/S20)*100,0)))</f>
        <v>NC</v>
      </c>
      <c r="AF20" s="7" t="str">
        <f>IF(ISNUMBER(Table_2[[#This Row],[% perte de poids DH]]),AE20*(-1),"NC")</f>
        <v>NC</v>
      </c>
      <c r="AG20" s="16" t="str">
        <f>IF(AE20="NC","non renseigné","renseigné")</f>
        <v>non renseigné</v>
      </c>
      <c r="AH20" s="7" t="str">
        <f>IF(AB20="NC","non renseigné","renseigné")</f>
        <v>renseigné</v>
      </c>
      <c r="AI20" s="54" t="str">
        <f>IF(OR(Table_2[[#This Row],[albumine]]="NC",Table_2[[#This Row],[albumine]]=0),"non renseigné","renseigné")</f>
        <v>non renseigné</v>
      </c>
      <c r="AJ20" s="7" t="s">
        <v>92</v>
      </c>
      <c r="AK20" s="8" t="s">
        <v>644</v>
      </c>
      <c r="AL20" s="7" t="s">
        <v>92</v>
      </c>
      <c r="AM20" s="7" t="s">
        <v>92</v>
      </c>
      <c r="AN20" s="7" t="s">
        <v>92</v>
      </c>
      <c r="AO20" s="7" t="s">
        <v>92</v>
      </c>
      <c r="AP20" s="9">
        <v>43352</v>
      </c>
      <c r="AQ20" s="9" t="s">
        <v>92</v>
      </c>
      <c r="AR20" s="8">
        <v>0</v>
      </c>
      <c r="AS20" s="7">
        <v>0</v>
      </c>
      <c r="AT20" s="7" t="s">
        <v>132</v>
      </c>
      <c r="AU20" s="7" t="s">
        <v>92</v>
      </c>
      <c r="AV20" s="7" t="s">
        <v>92</v>
      </c>
      <c r="AW20" s="7" t="s">
        <v>92</v>
      </c>
      <c r="AX20" s="8" t="s">
        <v>95</v>
      </c>
      <c r="AY20" s="8" t="s">
        <v>94</v>
      </c>
      <c r="AZ20" s="8" t="s">
        <v>95</v>
      </c>
      <c r="BA20" s="7" t="s">
        <v>92</v>
      </c>
      <c r="BB20" s="7" t="s">
        <v>92</v>
      </c>
      <c r="BC20" s="8" t="s">
        <v>95</v>
      </c>
      <c r="BD20" s="8" t="s">
        <v>96</v>
      </c>
      <c r="BE20" s="7" t="s">
        <v>92</v>
      </c>
      <c r="BF20" s="7" t="s">
        <v>92</v>
      </c>
      <c r="BG20" s="7" t="s">
        <v>92</v>
      </c>
      <c r="BH20" s="7" t="s">
        <v>92</v>
      </c>
      <c r="BI20" s="7" t="s">
        <v>92</v>
      </c>
      <c r="BJ20" s="7" t="s">
        <v>92</v>
      </c>
      <c r="BK20" s="7" t="s">
        <v>92</v>
      </c>
      <c r="BL20" s="8" t="s">
        <v>95</v>
      </c>
      <c r="BM20" s="7" t="s">
        <v>92</v>
      </c>
      <c r="BN20" s="7" t="s">
        <v>92</v>
      </c>
      <c r="BO20" s="9" t="s">
        <v>92</v>
      </c>
      <c r="BP20" s="7" t="s">
        <v>92</v>
      </c>
      <c r="BQ20" s="10" t="s">
        <v>94</v>
      </c>
      <c r="BR20" s="10" t="s">
        <v>95</v>
      </c>
      <c r="BS20" s="10" t="s">
        <v>97</v>
      </c>
      <c r="BT20" s="10" t="s">
        <v>95</v>
      </c>
      <c r="BU20" s="11">
        <v>43347</v>
      </c>
      <c r="BV20" s="10" t="s">
        <v>71</v>
      </c>
      <c r="BW20" s="10" t="s">
        <v>191</v>
      </c>
      <c r="BX20" s="10"/>
      <c r="BY20" s="10"/>
      <c r="BZ20" s="10" t="s">
        <v>94</v>
      </c>
      <c r="CA20" s="10"/>
      <c r="CB20" s="10"/>
      <c r="CC20" s="10"/>
      <c r="CD20" s="10"/>
      <c r="CE20" s="10"/>
      <c r="CF20" s="7" t="s">
        <v>192</v>
      </c>
      <c r="CG20" s="7" t="s">
        <v>193</v>
      </c>
      <c r="CH20" s="10" t="s">
        <v>95</v>
      </c>
      <c r="CI20" s="17"/>
      <c r="CJ20" s="10"/>
      <c r="CK20" s="17">
        <v>43427</v>
      </c>
      <c r="CL20" s="12" t="str">
        <f>IF( AND(ISNUMBER(CI20),ISNUMBER(CK20)),DATEDIF(CI20,CK20,"D"),"")</f>
        <v/>
      </c>
    </row>
    <row r="21" spans="1:90" ht="30">
      <c r="A21" s="7">
        <v>91</v>
      </c>
      <c r="B21" s="7" t="str">
        <f>IF(C21="201612","A",IF(C21="201706","B",IF(C21="201712","C",IF(C21="201806","D"))))</f>
        <v>D</v>
      </c>
      <c r="C21" s="54" t="str">
        <f>CONCATENATE(E21,IF(D21="décembre","12","06"))</f>
        <v>201806</v>
      </c>
      <c r="D21" s="8" t="s">
        <v>100</v>
      </c>
      <c r="E21" s="7">
        <v>2018</v>
      </c>
      <c r="F21" s="7" t="s">
        <v>194</v>
      </c>
      <c r="G21" s="7" t="s">
        <v>195</v>
      </c>
      <c r="H21" s="7">
        <v>84</v>
      </c>
      <c r="I21" s="8" t="s">
        <v>136</v>
      </c>
      <c r="J21" s="9">
        <v>12401</v>
      </c>
      <c r="K21" s="9">
        <v>43252</v>
      </c>
      <c r="L21" s="9">
        <v>43272</v>
      </c>
      <c r="M21" s="7">
        <v>20</v>
      </c>
      <c r="N21" s="8" t="s">
        <v>130</v>
      </c>
      <c r="O21" s="8" t="str">
        <f>IF(N21="Hemato","",IF(P21="CHC","Digestif",IF(P21="colon","Digestif",IF(P21="cholangiocarcinome","Digestif",IF(P21="corticosurrenalome","Surrenale",IF(P21="ependymome du cervelet","Cérébral",IF(P21="gastrique","Digestif",IF(P21="melanome","Cutané",IF(P21="oesophage","Digestif",IF(P21="ovaire","Gynécologique",IF(P21="pancreas","Digestif",IF(P21="prostate","Prostate",IF(P21="renal","Urinaire",IF(P21="sein","Gynécologique",IF(P21="TNE","TNE",IF(P21="uterus","Gynécologique",IF(P21="vessie","Urinaire",IF(P21="ORL","ORL",IF(P21="indeterminé","Indéterminé","")))))))))))))))))))</f>
        <v/>
      </c>
      <c r="P21" s="7" t="s">
        <v>196</v>
      </c>
      <c r="Q21" s="7">
        <v>160</v>
      </c>
      <c r="R21" s="7">
        <v>57</v>
      </c>
      <c r="S21" s="7">
        <v>52</v>
      </c>
      <c r="T21" s="7">
        <v>48</v>
      </c>
      <c r="U21" s="7">
        <f>IF('Référentiel recueil de données'!$Q21="NC","NC",IF('Référentiel recueil de données'!$S21="NC","NC",ROUND('Référentiel recueil de données'!$S21/('Référentiel recueil de données'!$Q21*'Référentiel recueil de données'!$Q21)*10000,0)))</f>
        <v>20</v>
      </c>
      <c r="V21" s="54" t="str">
        <f>IF(OR(Table_2[[#This Row],[interval imc]]="NC",Table_2[[#This Row],[interval imc]]=0),"non renseigné","renseigné")</f>
        <v>renseigné</v>
      </c>
      <c r="W21" s="54" t="str">
        <f>IF('Référentiel recueil de données'!$U71="NC","NC",IF(U21&lt;18.5,"&lt;18,5",IF(AND(U21&gt;=18.5,U21&lt;25),"entre 18,5 et 25",IF(AND(U21&gt;=25,U21&lt;30),"entre 25 et 30",IF(U21&gt;=30,"supérieur à 30")))))</f>
        <v>entre 18,5 et 25</v>
      </c>
      <c r="X21" s="7">
        <v>2</v>
      </c>
      <c r="Y21" s="54" t="str">
        <f>IF(X21=0,0,IF(AND(X21&gt;0,X21&lt;5),"entre 1 et 5",IF(AND(X21&gt;=5,X21&lt;=10),"entre 5 et 10",IF(X21&gt;10,"supérieur à 10","????"))))</f>
        <v>entre 1 et 5</v>
      </c>
      <c r="Z21" s="54">
        <f>IF(AND(ISNUMBER(Table_2[[#This Row],[poids_entree]]),ISNUMBER(Table_2[[#This Row],[poids_sortie]])),Table_2[[#This Row],[poids_sortie]]-Table_2[[#This Row],[poids_entree]],"NC")</f>
        <v>-4</v>
      </c>
      <c r="AA21" s="54">
        <f>IF(AND(ISNUMBER(Table_2[[#This Row],[poids_init]]),ISNUMBER(Table_2[[#This Row],[poids_entree]])),Table_2[[#This Row],[poids_entree]]-Table_2[[#This Row],[poids_init]],"NC")</f>
        <v>-5</v>
      </c>
      <c r="AB21" s="7">
        <f>IF(S21="NC","NC",IF(R21="NC","NC",ROUND(((R21-S21)/R21)*100,0)))</f>
        <v>9</v>
      </c>
      <c r="AC21" s="16" t="str">
        <f>IF(Z21="NC","NC",IF(Z21&gt;=0,"perte","gain"))</f>
        <v>gain</v>
      </c>
      <c r="AD21" s="7" t="str">
        <f>IF(AA21="NC","NC",IF(AA21&gt;=0,"perte","gain"))</f>
        <v>gain</v>
      </c>
      <c r="AE21" s="7">
        <f>IF(T21="NC","NC",IF(S21="NC","NC",ROUND(((S21-T21)/S21)*100,0)))</f>
        <v>8</v>
      </c>
      <c r="AF21" s="7">
        <f>IF(ISNUMBER(Table_2[[#This Row],[% perte de poids DH]]),AE21*(-1),"NC")</f>
        <v>-8</v>
      </c>
      <c r="AG21" s="16" t="str">
        <f>IF(AE21="NC","non renseigné","renseigné")</f>
        <v>renseigné</v>
      </c>
      <c r="AH21" s="7" t="str">
        <f>IF(AB21="NC","non renseigné","renseigné")</f>
        <v>renseigné</v>
      </c>
      <c r="AI21" s="54" t="str">
        <f>IF(OR(Table_2[[#This Row],[albumine]]="NC",Table_2[[#This Row],[albumine]]=0),"non renseigné","renseigné")</f>
        <v>renseigné</v>
      </c>
      <c r="AJ21" s="7">
        <v>26</v>
      </c>
      <c r="AK21" s="8" t="s">
        <v>645</v>
      </c>
      <c r="AL21" s="7" t="s">
        <v>92</v>
      </c>
      <c r="AM21" s="7">
        <v>95</v>
      </c>
      <c r="AN21" s="7">
        <v>0.98</v>
      </c>
      <c r="AO21" s="7">
        <v>0.64</v>
      </c>
      <c r="AP21" s="9">
        <v>43294</v>
      </c>
      <c r="AQ21" s="9">
        <v>43282</v>
      </c>
      <c r="AR21" s="7">
        <v>1</v>
      </c>
      <c r="AS21" s="7">
        <v>2</v>
      </c>
      <c r="AT21" s="7" t="s">
        <v>132</v>
      </c>
      <c r="AU21" s="8" t="s">
        <v>94</v>
      </c>
      <c r="AV21" s="8" t="s">
        <v>95</v>
      </c>
      <c r="AW21" s="7" t="s">
        <v>166</v>
      </c>
      <c r="AX21" s="8" t="s">
        <v>94</v>
      </c>
      <c r="AY21" s="8" t="s">
        <v>94</v>
      </c>
      <c r="AZ21" s="8" t="s">
        <v>94</v>
      </c>
      <c r="BA21" s="8" t="s">
        <v>94</v>
      </c>
      <c r="BB21" s="8" t="s">
        <v>94</v>
      </c>
      <c r="BC21" s="8" t="s">
        <v>95</v>
      </c>
      <c r="BD21" s="8" t="s">
        <v>96</v>
      </c>
      <c r="BE21" s="7" t="s">
        <v>92</v>
      </c>
      <c r="BF21" s="7" t="s">
        <v>92</v>
      </c>
      <c r="BG21" s="7" t="s">
        <v>92</v>
      </c>
      <c r="BH21" s="7" t="s">
        <v>92</v>
      </c>
      <c r="BI21" s="7" t="s">
        <v>92</v>
      </c>
      <c r="BJ21" s="7" t="s">
        <v>92</v>
      </c>
      <c r="BK21" s="7" t="s">
        <v>92</v>
      </c>
      <c r="BL21" s="8" t="s">
        <v>95</v>
      </c>
      <c r="BM21" s="7" t="s">
        <v>92</v>
      </c>
      <c r="BN21" s="7" t="s">
        <v>92</v>
      </c>
      <c r="BO21" s="9">
        <v>43221</v>
      </c>
      <c r="BP21" s="7" t="s">
        <v>92</v>
      </c>
      <c r="BQ21" s="10" t="s">
        <v>94</v>
      </c>
      <c r="BR21" s="10" t="s">
        <v>95</v>
      </c>
      <c r="BS21" s="10" t="s">
        <v>97</v>
      </c>
      <c r="BT21" s="10" t="s">
        <v>95</v>
      </c>
      <c r="BU21" s="11" t="s">
        <v>92</v>
      </c>
      <c r="BV21" s="10" t="s">
        <v>92</v>
      </c>
      <c r="BW21" s="10" t="s">
        <v>92</v>
      </c>
      <c r="BX21" s="10"/>
      <c r="BY21" s="10"/>
      <c r="BZ21" s="10"/>
      <c r="CA21" s="10"/>
      <c r="CB21" s="10"/>
      <c r="CC21" s="10"/>
      <c r="CD21" s="10"/>
      <c r="CE21" s="10"/>
      <c r="CF21" s="7" t="s">
        <v>197</v>
      </c>
      <c r="CG21" s="7" t="s">
        <v>198</v>
      </c>
      <c r="CH21" s="10"/>
      <c r="CI21" s="17"/>
      <c r="CJ21" s="10"/>
      <c r="CK21" s="17"/>
      <c r="CL21" s="12" t="str">
        <f>IF( AND(ISNUMBER(CI21),ISNUMBER(CK21)),DATEDIF(CI21,CK21,"D"),"")</f>
        <v/>
      </c>
    </row>
    <row r="22" spans="1:90" ht="45">
      <c r="A22" s="7">
        <v>8</v>
      </c>
      <c r="B22" s="7" t="str">
        <f>IF(C22="201612","A",IF(C22="201706","B",IF(C22="201712","C",IF(C22="201806","D"))))</f>
        <v>B</v>
      </c>
      <c r="C22" s="54" t="str">
        <f>CONCATENATE(E22,IF(D22="décembre","12","06"))</f>
        <v>201706</v>
      </c>
      <c r="D22" s="8" t="s">
        <v>100</v>
      </c>
      <c r="E22" s="7">
        <v>2017</v>
      </c>
      <c r="F22" s="7" t="s">
        <v>199</v>
      </c>
      <c r="G22" s="7" t="s">
        <v>200</v>
      </c>
      <c r="H22" s="7">
        <v>81</v>
      </c>
      <c r="I22" s="8" t="s">
        <v>87</v>
      </c>
      <c r="J22" s="9">
        <v>12735</v>
      </c>
      <c r="K22" s="9">
        <v>42868</v>
      </c>
      <c r="L22" s="9">
        <v>42892</v>
      </c>
      <c r="M22" s="7">
        <v>24</v>
      </c>
      <c r="N22" s="8" t="s">
        <v>89</v>
      </c>
      <c r="O22" s="8" t="str">
        <f>IF(N22="Hemato","",IF(P22="CHC","Digestif",IF(P22="colon","Digestif",IF(P22="cholangiocarcinome","Digestif",IF(P22="corticosurrenalome","Surrenale",IF(P22="ependymome du cervelet","Cérébral",IF(P22="gastrique","Digestif",IF(P22="melanome","Cutané",IF(P22="oesophage","Digestif",IF(P22="ovaire","Gynécologique",IF(P22="pancreas","Digestif",IF(P22="prostate","Prostate",IF(P22="renal","Urinaire",IF(P22="sein","Gynécologique",IF(P22="TNE","TNE",IF(P22="uterus","Gynécologique",IF(P22="vessie","Urinaire",IF(P22="ORL","ORL",IF(P22="indeterminé","Indéterminé","")))))))))))))))))))</f>
        <v>Gynécologique</v>
      </c>
      <c r="P22" s="8" t="s">
        <v>90</v>
      </c>
      <c r="Q22" s="7" t="s">
        <v>92</v>
      </c>
      <c r="R22" s="7" t="s">
        <v>92</v>
      </c>
      <c r="S22" s="7">
        <v>60</v>
      </c>
      <c r="T22" s="7">
        <v>60</v>
      </c>
      <c r="U22" s="7" t="str">
        <f>IF('Référentiel recueil de données'!$Q22="NC","NC",IF('Référentiel recueil de données'!$S22="NC","NC",ROUND('Référentiel recueil de données'!$S22/('Référentiel recueil de données'!$Q22*'Référentiel recueil de données'!$Q22)*10000,0)))</f>
        <v>NC</v>
      </c>
      <c r="V22" s="54" t="str">
        <f>IF(OR(Table_2[[#This Row],[interval imc]]="NC",Table_2[[#This Row],[interval imc]]=0),"non renseigné","renseigné")</f>
        <v>renseigné</v>
      </c>
      <c r="W22" s="54" t="str">
        <f>IF('Référentiel recueil de données'!$U118="NC","NC",IF(U22&lt;18.5,"&lt;18,5",IF(AND(U22&gt;=18.5,U22&lt;25),"entre 18,5 et 25",IF(AND(U22&gt;=25,U22&lt;30),"entre 25 et 30",IF(U22&gt;=30,"supérieur à 30")))))</f>
        <v>supérieur à 30</v>
      </c>
      <c r="X22" s="7">
        <v>2</v>
      </c>
      <c r="Y22" s="54" t="str">
        <f>IF(X22=0,0,IF(AND(X22&gt;0,X22&lt;5),"entre 1 et 5",IF(AND(X22&gt;=5,X22&lt;=10),"entre 5 et 10",IF(X22&gt;10,"supérieur à 10","????"))))</f>
        <v>entre 1 et 5</v>
      </c>
      <c r="Z22" s="54">
        <f>IF(AND(ISNUMBER(Table_2[[#This Row],[poids_entree]]),ISNUMBER(Table_2[[#This Row],[poids_sortie]])),Table_2[[#This Row],[poids_sortie]]-Table_2[[#This Row],[poids_entree]],"NC")</f>
        <v>0</v>
      </c>
      <c r="AA22" s="54" t="str">
        <f>IF(AND(ISNUMBER(Table_2[[#This Row],[poids_init]]),ISNUMBER(Table_2[[#This Row],[poids_entree]])),Table_2[[#This Row],[poids_entree]]-Table_2[[#This Row],[poids_init]],"NC")</f>
        <v>NC</v>
      </c>
      <c r="AB22" s="7" t="str">
        <f>IF(S22="NC","NC",IF(R22="NC","NC",ROUND(((R22-S22)/R22)*100,0)))</f>
        <v>NC</v>
      </c>
      <c r="AC22" s="16" t="str">
        <f>IF(Z22="NC","NC",IF(Z22&gt;=0,"perte","gain"))</f>
        <v>perte</v>
      </c>
      <c r="AD22" s="7" t="str">
        <f>IF(AA22="NC","NC",IF(AA22&gt;=0,"perte","gain"))</f>
        <v>NC</v>
      </c>
      <c r="AE22" s="7">
        <f>IF(T22="NC","NC",IF(S22="NC","NC",ROUND(((S22-T22)/S22)*100,0)))</f>
        <v>0</v>
      </c>
      <c r="AF22" s="7">
        <f>IF(ISNUMBER(Table_2[[#This Row],[% perte de poids DH]]),AE22*(-1),"NC")</f>
        <v>0</v>
      </c>
      <c r="AG22" s="16" t="str">
        <f>IF(AE22="NC","non renseigné","renseigné")</f>
        <v>renseigné</v>
      </c>
      <c r="AH22" s="7" t="str">
        <f>IF(AB22="NC","non renseigné","renseigné")</f>
        <v>non renseigné</v>
      </c>
      <c r="AI22" s="54" t="str">
        <f>IF(OR(Table_2[[#This Row],[albumine]]="NC",Table_2[[#This Row],[albumine]]=0),"non renseigné","renseigné")</f>
        <v>non renseigné</v>
      </c>
      <c r="AJ22" s="8" t="s">
        <v>92</v>
      </c>
      <c r="AK22" s="8" t="s">
        <v>646</v>
      </c>
      <c r="AL22" s="8" t="s">
        <v>92</v>
      </c>
      <c r="AM22" s="7">
        <v>0</v>
      </c>
      <c r="AN22" s="7">
        <v>0</v>
      </c>
      <c r="AO22" s="7">
        <v>0</v>
      </c>
      <c r="AP22" s="9">
        <v>43255</v>
      </c>
      <c r="AQ22" s="9">
        <v>42772</v>
      </c>
      <c r="AR22" s="7">
        <v>0</v>
      </c>
      <c r="AS22" s="7">
        <v>0</v>
      </c>
      <c r="AT22" s="7" t="s">
        <v>92</v>
      </c>
      <c r="AU22" s="7" t="s">
        <v>92</v>
      </c>
      <c r="AV22" s="7" t="s">
        <v>92</v>
      </c>
      <c r="AW22" s="7" t="s">
        <v>92</v>
      </c>
      <c r="AX22" s="8" t="s">
        <v>94</v>
      </c>
      <c r="AY22" s="8" t="s">
        <v>95</v>
      </c>
      <c r="AZ22" s="7" t="s">
        <v>92</v>
      </c>
      <c r="BA22" s="7" t="s">
        <v>92</v>
      </c>
      <c r="BB22" s="7" t="s">
        <v>92</v>
      </c>
      <c r="BC22" s="8" t="s">
        <v>95</v>
      </c>
      <c r="BD22" s="8" t="s">
        <v>96</v>
      </c>
      <c r="BE22" s="7" t="s">
        <v>92</v>
      </c>
      <c r="BF22" s="7" t="s">
        <v>92</v>
      </c>
      <c r="BG22" s="7" t="s">
        <v>92</v>
      </c>
      <c r="BH22" s="7" t="s">
        <v>92</v>
      </c>
      <c r="BI22" s="7" t="s">
        <v>92</v>
      </c>
      <c r="BJ22" s="7" t="s">
        <v>92</v>
      </c>
      <c r="BK22" s="7" t="s">
        <v>92</v>
      </c>
      <c r="BL22" s="8" t="s">
        <v>95</v>
      </c>
      <c r="BM22" s="7" t="s">
        <v>92</v>
      </c>
      <c r="BN22" s="7" t="s">
        <v>92</v>
      </c>
      <c r="BO22" s="9" t="s">
        <v>92</v>
      </c>
      <c r="BP22" s="7" t="s">
        <v>92</v>
      </c>
      <c r="BQ22" s="10" t="s">
        <v>95</v>
      </c>
      <c r="BR22" s="10" t="s">
        <v>95</v>
      </c>
      <c r="BS22" s="10" t="s">
        <v>116</v>
      </c>
      <c r="BT22" s="10" t="s">
        <v>95</v>
      </c>
      <c r="BU22" s="11" t="s">
        <v>92</v>
      </c>
      <c r="BV22" s="10" t="s">
        <v>92</v>
      </c>
      <c r="BW22" s="10" t="s">
        <v>92</v>
      </c>
      <c r="BX22" s="10"/>
      <c r="BY22" s="10"/>
      <c r="BZ22" s="10"/>
      <c r="CA22" s="10"/>
      <c r="CB22" s="10"/>
      <c r="CC22" s="10"/>
      <c r="CD22" s="10"/>
      <c r="CE22" s="10"/>
      <c r="CF22" s="16" t="s">
        <v>201</v>
      </c>
      <c r="CG22" s="7" t="s">
        <v>92</v>
      </c>
      <c r="CH22" s="10"/>
      <c r="CI22" s="17"/>
      <c r="CJ22" s="10"/>
      <c r="CK22" s="17"/>
      <c r="CL22" s="12" t="str">
        <f>IF( AND(ISNUMBER(CI22),ISNUMBER(CK22)),DATEDIF(CI22,CK22,"D"),"")</f>
        <v/>
      </c>
    </row>
    <row r="23" spans="1:90" ht="45">
      <c r="A23" s="7">
        <v>41</v>
      </c>
      <c r="B23" s="7" t="str">
        <f>IF(C23="201612","A",IF(C23="201706","B",IF(C23="201712","C",IF(C23="201806","D"))))</f>
        <v>A</v>
      </c>
      <c r="C23" s="54" t="str">
        <f>CONCATENATE(E23,IF(D23="décembre","12","06"))</f>
        <v>201612</v>
      </c>
      <c r="D23" s="8" t="s">
        <v>84</v>
      </c>
      <c r="E23" s="7">
        <v>2016</v>
      </c>
      <c r="F23" s="7" t="s">
        <v>202</v>
      </c>
      <c r="G23" s="7" t="s">
        <v>203</v>
      </c>
      <c r="H23" s="7">
        <v>84</v>
      </c>
      <c r="I23" s="8" t="s">
        <v>87</v>
      </c>
      <c r="J23" s="9">
        <v>11950</v>
      </c>
      <c r="K23" s="9">
        <v>42709</v>
      </c>
      <c r="L23" s="9">
        <v>42731</v>
      </c>
      <c r="M23" s="7">
        <v>22</v>
      </c>
      <c r="N23" s="8" t="s">
        <v>130</v>
      </c>
      <c r="O23" s="8" t="str">
        <f>IF(N23="Hemato","",IF(P23="CHC","Digestif",IF(P23="colon","Digestif",IF(P23="cholangiocarcinome","Digestif",IF(P23="corticosurrenalome","Surrenale",IF(P23="ependymome du cervelet","Cérébral",IF(P23="gastrique","Digestif",IF(P23="melanome","Cutané",IF(P23="oesophage","Digestif",IF(P23="ovaire","Gynécologique",IF(P23="pancreas","Digestif",IF(P23="prostate","Prostate",IF(P23="renal","Urinaire",IF(P23="sein","Gynécologique",IF(P23="TNE","TNE",IF(P23="uterus","Gynécologique",IF(P23="vessie","Urinaire",IF(P23="ORL","ORL",IF(P23="indeterminé","Indéterminé","")))))))))))))))))))</f>
        <v/>
      </c>
      <c r="P23" s="8" t="s">
        <v>131</v>
      </c>
      <c r="Q23" s="7" t="s">
        <v>92</v>
      </c>
      <c r="R23" s="7" t="s">
        <v>92</v>
      </c>
      <c r="S23" s="7" t="s">
        <v>92</v>
      </c>
      <c r="T23" s="7" t="s">
        <v>92</v>
      </c>
      <c r="U23" s="7" t="str">
        <f>IF('Référentiel recueil de données'!$Q23="NC","NC",IF('Référentiel recueil de données'!$S23="NC","NC",ROUND('Référentiel recueil de données'!$S23/('Référentiel recueil de données'!$Q23*'Référentiel recueil de données'!$Q23)*10000,0)))</f>
        <v>NC</v>
      </c>
      <c r="V23" s="54" t="str">
        <f>IF(OR(Table_2[[#This Row],[interval imc]]="NC",Table_2[[#This Row],[interval imc]]=0),"non renseigné","renseigné")</f>
        <v>renseigné</v>
      </c>
      <c r="W23" s="54" t="str">
        <f>IF('Référentiel recueil de données'!$U9="NC","NC",IF(U23&lt;18.5,"&lt;18,5",IF(AND(U23&gt;=18.5,U23&lt;25),"entre 18,5 et 25",IF(AND(U23&gt;=25,U23&lt;30),"entre 25 et 30",IF(U23&gt;=30,"supérieur à 30")))))</f>
        <v>supérieur à 30</v>
      </c>
      <c r="X23" s="7">
        <v>0</v>
      </c>
      <c r="Y23" s="54">
        <f>IF(X23=0,0,IF(AND(X23&gt;0,X23&lt;5),"entre 1 et 5",IF(AND(X23&gt;=5,X23&lt;=10),"entre 5 et 10",IF(X23&gt;10,"supérieur à 10","????"))))</f>
        <v>0</v>
      </c>
      <c r="Z23" s="54" t="str">
        <f>IF(AND(ISNUMBER(Table_2[[#This Row],[poids_entree]]),ISNUMBER(Table_2[[#This Row],[poids_sortie]])),Table_2[[#This Row],[poids_sortie]]-Table_2[[#This Row],[poids_entree]],"NC")</f>
        <v>NC</v>
      </c>
      <c r="AA23" s="54" t="str">
        <f>IF(AND(ISNUMBER(Table_2[[#This Row],[poids_init]]),ISNUMBER(Table_2[[#This Row],[poids_entree]])),Table_2[[#This Row],[poids_entree]]-Table_2[[#This Row],[poids_init]],"NC")</f>
        <v>NC</v>
      </c>
      <c r="AB23" s="7" t="str">
        <f>IF(S23="NC","NC",IF(R23="NC","NC",ROUND(((R23-S23)/R23)*100,0)))</f>
        <v>NC</v>
      </c>
      <c r="AC23" s="16" t="str">
        <f>IF(Z23="NC","NC",IF(Z23&gt;=0,"perte","gain"))</f>
        <v>NC</v>
      </c>
      <c r="AD23" s="7" t="str">
        <f>IF(AA23="NC","NC",IF(AA23&gt;=0,"perte","gain"))</f>
        <v>NC</v>
      </c>
      <c r="AE23" s="7" t="str">
        <f>IF(T23="NC","NC",IF(S23="NC","NC",ROUND(((S23-T23)/S23)*100,0)))</f>
        <v>NC</v>
      </c>
      <c r="AF23" s="7" t="str">
        <f>IF(ISNUMBER(Table_2[[#This Row],[% perte de poids DH]]),AE23*(-1),"NC")</f>
        <v>NC</v>
      </c>
      <c r="AG23" s="16" t="str">
        <f>IF(AE23="NC","non renseigné","renseigné")</f>
        <v>non renseigné</v>
      </c>
      <c r="AH23" s="7" t="str">
        <f>IF(AB23="NC","non renseigné","renseigné")</f>
        <v>non renseigné</v>
      </c>
      <c r="AI23" s="54" t="str">
        <f>IF(OR(Table_2[[#This Row],[albumine]]="NC",Table_2[[#This Row],[albumine]]=0),"non renseigné","renseigné")</f>
        <v>renseigné</v>
      </c>
      <c r="AJ23" s="7">
        <v>14</v>
      </c>
      <c r="AK23" s="8" t="s">
        <v>645</v>
      </c>
      <c r="AL23" s="8" t="s">
        <v>92</v>
      </c>
      <c r="AM23" s="7">
        <v>300</v>
      </c>
      <c r="AN23" s="7">
        <v>0</v>
      </c>
      <c r="AO23" s="7">
        <v>0</v>
      </c>
      <c r="AP23" s="9">
        <v>43096</v>
      </c>
      <c r="AQ23" s="9">
        <v>42718</v>
      </c>
      <c r="AR23" s="7">
        <v>0</v>
      </c>
      <c r="AS23" s="7">
        <v>3</v>
      </c>
      <c r="AT23" s="7" t="s">
        <v>92</v>
      </c>
      <c r="AU23" s="8" t="s">
        <v>95</v>
      </c>
      <c r="AV23" s="8" t="s">
        <v>95</v>
      </c>
      <c r="AW23" s="7" t="s">
        <v>92</v>
      </c>
      <c r="AX23" s="8" t="s">
        <v>94</v>
      </c>
      <c r="AY23" s="8" t="s">
        <v>95</v>
      </c>
      <c r="AZ23" s="8" t="s">
        <v>95</v>
      </c>
      <c r="BA23" s="7" t="s">
        <v>92</v>
      </c>
      <c r="BB23" s="7" t="s">
        <v>92</v>
      </c>
      <c r="BC23" s="8" t="s">
        <v>94</v>
      </c>
      <c r="BD23" s="8" t="s">
        <v>113</v>
      </c>
      <c r="BE23" s="8" t="s">
        <v>114</v>
      </c>
      <c r="BF23" s="8" t="s">
        <v>94</v>
      </c>
      <c r="BG23" s="8" t="s">
        <v>95</v>
      </c>
      <c r="BH23" s="8" t="s">
        <v>95</v>
      </c>
      <c r="BI23" s="8" t="s">
        <v>94</v>
      </c>
      <c r="BJ23" s="8" t="s">
        <v>94</v>
      </c>
      <c r="BK23" s="7" t="s">
        <v>92</v>
      </c>
      <c r="BL23" s="8" t="s">
        <v>95</v>
      </c>
      <c r="BM23" s="7" t="s">
        <v>92</v>
      </c>
      <c r="BN23" s="7" t="s">
        <v>115</v>
      </c>
      <c r="BO23" s="9" t="s">
        <v>92</v>
      </c>
      <c r="BP23" s="7">
        <v>26</v>
      </c>
      <c r="BQ23" s="10" t="s">
        <v>95</v>
      </c>
      <c r="BR23" s="10" t="s">
        <v>94</v>
      </c>
      <c r="BS23" s="10" t="s">
        <v>105</v>
      </c>
      <c r="BT23" s="10" t="s">
        <v>94</v>
      </c>
      <c r="BU23" s="11">
        <v>42718</v>
      </c>
      <c r="BV23" s="10" t="s">
        <v>71</v>
      </c>
      <c r="BW23" s="10" t="s">
        <v>204</v>
      </c>
      <c r="BX23" s="10"/>
      <c r="BY23" s="10"/>
      <c r="BZ23" s="10" t="s">
        <v>94</v>
      </c>
      <c r="CA23" s="10"/>
      <c r="CB23" s="10"/>
      <c r="CC23" s="10"/>
      <c r="CD23" s="10"/>
      <c r="CE23" s="10"/>
      <c r="CF23" s="7" t="s">
        <v>92</v>
      </c>
      <c r="CG23" s="7" t="s">
        <v>205</v>
      </c>
      <c r="CH23" s="10" t="s">
        <v>95</v>
      </c>
      <c r="CI23" s="17">
        <v>42711</v>
      </c>
      <c r="CJ23" s="10" t="s">
        <v>94</v>
      </c>
      <c r="CK23" s="17">
        <v>42731</v>
      </c>
      <c r="CL23" s="12">
        <f>IF( AND(ISNUMBER(CI23),ISNUMBER(CK23)),DATEDIF(CI23,CK23,"D"),"")</f>
        <v>20</v>
      </c>
    </row>
    <row r="24" spans="1:90" ht="30">
      <c r="A24" s="7">
        <v>125</v>
      </c>
      <c r="B24" s="7" t="str">
        <f>IF(C24="201612","A",IF(C24="201706","B",IF(C24="201712","C",IF(C24="201806","D"))))</f>
        <v>C</v>
      </c>
      <c r="C24" s="54" t="str">
        <f>CONCATENATE(E24,IF(D24="décembre","12","06"))</f>
        <v>201712</v>
      </c>
      <c r="D24" s="8" t="s">
        <v>84</v>
      </c>
      <c r="E24" s="7">
        <v>2017</v>
      </c>
      <c r="F24" s="7" t="s">
        <v>206</v>
      </c>
      <c r="G24" s="7" t="s">
        <v>207</v>
      </c>
      <c r="H24" s="7">
        <v>67</v>
      </c>
      <c r="I24" s="8" t="s">
        <v>208</v>
      </c>
      <c r="J24" s="9">
        <v>17936</v>
      </c>
      <c r="K24" s="9">
        <v>43053</v>
      </c>
      <c r="L24" s="9">
        <v>43078</v>
      </c>
      <c r="M24" s="7">
        <v>25</v>
      </c>
      <c r="N24" s="8" t="s">
        <v>89</v>
      </c>
      <c r="O24" s="8" t="str">
        <f>IF(N24="Hemato","",IF(P24="CHC","Digestif",IF(P24="colon","Digestif",IF(P24="cholangiocarcinome","Digestif",IF(P24="corticosurrenalome","Surrenale",IF(P24="ependymome du cervelet","Cérébral",IF(P24="gastrique","Digestif",IF(P24="melanome","Cutané",IF(P24="oesophage","Digestif",IF(P24="ovaire","Gynécologique",IF(P24="pancreas","Digestif",IF(P24="prostate","Prostate",IF(P24="renal","Urinaire",IF(P24="sein","Gynécologique",IF(P24="TNE","TNE",IF(P24="uterus","Gynécologique",IF(P24="vessie","Urinaire",IF(P24="ORL","ORL",IF(P24="indeterminé","Indéterminé","")))))))))))))))))))</f>
        <v>Prostate</v>
      </c>
      <c r="P24" s="8" t="s">
        <v>209</v>
      </c>
      <c r="Q24" s="7">
        <v>175</v>
      </c>
      <c r="R24" s="7">
        <v>75</v>
      </c>
      <c r="S24" s="7">
        <v>67</v>
      </c>
      <c r="T24" s="7" t="s">
        <v>92</v>
      </c>
      <c r="U24" s="7">
        <f>IF('Référentiel recueil de données'!$Q24="NC","NC",IF('Référentiel recueil de données'!$S24="NC","NC",ROUND('Référentiel recueil de données'!$S24/('Référentiel recueil de données'!$Q24*'Référentiel recueil de données'!$Q24)*10000,0)))</f>
        <v>22</v>
      </c>
      <c r="V24" s="54" t="str">
        <f>IF(OR(Table_2[[#This Row],[interval imc]]="NC",Table_2[[#This Row],[interval imc]]=0),"non renseigné","renseigné")</f>
        <v>renseigné</v>
      </c>
      <c r="W24" s="54" t="str">
        <f>IF('Référentiel recueil de données'!$U10="NC","NC",IF(U24&lt;18.5,"&lt;18,5",IF(AND(U24&gt;=18.5,U24&lt;25),"entre 18,5 et 25",IF(AND(U24&gt;=25,U24&lt;30),"entre 25 et 30",IF(U24&gt;=30,"supérieur à 30")))))</f>
        <v>entre 18,5 et 25</v>
      </c>
      <c r="X24" s="7">
        <v>1</v>
      </c>
      <c r="Y24" s="54" t="str">
        <f>IF(X24=0,0,IF(AND(X24&gt;0,X24&lt;5),"entre 1 et 5",IF(AND(X24&gt;=5,X24&lt;=10),"entre 5 et 10",IF(X24&gt;10,"supérieur à 10","????"))))</f>
        <v>entre 1 et 5</v>
      </c>
      <c r="Z24" s="54" t="str">
        <f>IF(AND(ISNUMBER(Table_2[[#This Row],[poids_entree]]),ISNUMBER(Table_2[[#This Row],[poids_sortie]])),Table_2[[#This Row],[poids_sortie]]-Table_2[[#This Row],[poids_entree]],"NC")</f>
        <v>NC</v>
      </c>
      <c r="AA24" s="54">
        <f>IF(AND(ISNUMBER(Table_2[[#This Row],[poids_init]]),ISNUMBER(Table_2[[#This Row],[poids_entree]])),Table_2[[#This Row],[poids_entree]]-Table_2[[#This Row],[poids_init]],"NC")</f>
        <v>-8</v>
      </c>
      <c r="AB24" s="7">
        <f>IF(S24="NC","NC",IF(R24="NC","NC",ROUND(((R24-S24)/R24)*100,0)))</f>
        <v>11</v>
      </c>
      <c r="AC24" s="16" t="str">
        <f>IF(Z24="NC","NC",IF(Z24&gt;=0,"perte","gain"))</f>
        <v>NC</v>
      </c>
      <c r="AD24" s="7" t="str">
        <f>IF(AA24="NC","NC",IF(AA24&gt;=0,"perte","gain"))</f>
        <v>gain</v>
      </c>
      <c r="AE24" s="7" t="str">
        <f>IF(T24="NC","NC",IF(S24="NC","NC",ROUND(((S24-T24)/S24)*100,0)))</f>
        <v>NC</v>
      </c>
      <c r="AF24" s="7" t="str">
        <f>IF(ISNUMBER(Table_2[[#This Row],[% perte de poids DH]]),AE24*(-1),"NC")</f>
        <v>NC</v>
      </c>
      <c r="AG24" s="16" t="str">
        <f>IF(AE24="NC","non renseigné","renseigné")</f>
        <v>non renseigné</v>
      </c>
      <c r="AH24" s="7" t="str">
        <f>IF(AB24="NC","non renseigné","renseigné")</f>
        <v>renseigné</v>
      </c>
      <c r="AI24" s="54" t="str">
        <f>IF(OR(Table_2[[#This Row],[albumine]]="NC",Table_2[[#This Row],[albumine]]=0),"non renseigné","renseigné")</f>
        <v>renseigné</v>
      </c>
      <c r="AJ24" s="7">
        <v>29</v>
      </c>
      <c r="AK24" s="8" t="s">
        <v>644</v>
      </c>
      <c r="AL24" s="7" t="s">
        <v>92</v>
      </c>
      <c r="AM24" s="7">
        <v>75</v>
      </c>
      <c r="AN24" s="7" t="s">
        <v>92</v>
      </c>
      <c r="AO24" s="7" t="s">
        <v>92</v>
      </c>
      <c r="AP24" s="9" t="s">
        <v>92</v>
      </c>
      <c r="AQ24" s="9" t="s">
        <v>92</v>
      </c>
      <c r="AR24" s="7">
        <v>1</v>
      </c>
      <c r="AS24" s="7">
        <v>2</v>
      </c>
      <c r="AT24" s="7" t="s">
        <v>92</v>
      </c>
      <c r="AU24" s="8" t="s">
        <v>95</v>
      </c>
      <c r="AV24" s="7" t="s">
        <v>92</v>
      </c>
      <c r="AW24" s="7" t="s">
        <v>92</v>
      </c>
      <c r="AX24" s="8" t="s">
        <v>94</v>
      </c>
      <c r="AY24" s="8" t="s">
        <v>95</v>
      </c>
      <c r="AZ24" s="8" t="s">
        <v>94</v>
      </c>
      <c r="BA24" s="7" t="s">
        <v>92</v>
      </c>
      <c r="BB24" s="7" t="s">
        <v>92</v>
      </c>
      <c r="BC24" s="8" t="s">
        <v>94</v>
      </c>
      <c r="BD24" s="8" t="s">
        <v>96</v>
      </c>
      <c r="BE24" s="7" t="s">
        <v>92</v>
      </c>
      <c r="BF24" s="7" t="s">
        <v>92</v>
      </c>
      <c r="BG24" s="7" t="s">
        <v>92</v>
      </c>
      <c r="BH24" s="7" t="s">
        <v>92</v>
      </c>
      <c r="BI24" s="7" t="s">
        <v>92</v>
      </c>
      <c r="BJ24" s="7" t="s">
        <v>92</v>
      </c>
      <c r="BK24" s="7" t="s">
        <v>92</v>
      </c>
      <c r="BL24" s="7" t="s">
        <v>92</v>
      </c>
      <c r="BM24" s="7" t="s">
        <v>92</v>
      </c>
      <c r="BN24" s="7" t="s">
        <v>92</v>
      </c>
      <c r="BO24" s="9" t="s">
        <v>92</v>
      </c>
      <c r="BP24" s="7" t="s">
        <v>92</v>
      </c>
      <c r="BQ24" s="10" t="s">
        <v>94</v>
      </c>
      <c r="BR24" s="10" t="s">
        <v>95</v>
      </c>
      <c r="BS24" s="10" t="s">
        <v>97</v>
      </c>
      <c r="BT24" s="10" t="s">
        <v>95</v>
      </c>
      <c r="BU24" s="11" t="s">
        <v>92</v>
      </c>
      <c r="BV24" s="10" t="s">
        <v>92</v>
      </c>
      <c r="BW24" s="10" t="s">
        <v>92</v>
      </c>
      <c r="BX24" s="10"/>
      <c r="BY24" s="10"/>
      <c r="BZ24" s="10"/>
      <c r="CA24" s="10"/>
      <c r="CB24" s="10"/>
      <c r="CC24" s="10"/>
      <c r="CD24" s="10"/>
      <c r="CE24" s="10"/>
      <c r="CF24" s="7" t="s">
        <v>210</v>
      </c>
      <c r="CG24" s="7" t="s">
        <v>92</v>
      </c>
      <c r="CH24" s="10"/>
      <c r="CI24" s="17"/>
      <c r="CJ24" s="10"/>
      <c r="CK24" s="17"/>
      <c r="CL24" s="12" t="str">
        <f>IF( AND(ISNUMBER(CI24),ISNUMBER(CK24)),DATEDIF(CI24,CK24,"D"),"")</f>
        <v/>
      </c>
    </row>
    <row r="25" spans="1:90" ht="75">
      <c r="A25" s="7">
        <v>42</v>
      </c>
      <c r="B25" s="7" t="str">
        <f>IF(C25="201612","A",IF(C25="201706","B",IF(C25="201712","C",IF(C25="201806","D"))))</f>
        <v>A</v>
      </c>
      <c r="C25" s="54" t="str">
        <f>CONCATENATE(E25,IF(D25="décembre","12","06"))</f>
        <v>201612</v>
      </c>
      <c r="D25" s="8" t="s">
        <v>84</v>
      </c>
      <c r="E25" s="7">
        <v>2016</v>
      </c>
      <c r="F25" s="7" t="s">
        <v>211</v>
      </c>
      <c r="G25" s="7" t="s">
        <v>212</v>
      </c>
      <c r="H25" s="7">
        <v>70</v>
      </c>
      <c r="I25" s="8" t="s">
        <v>136</v>
      </c>
      <c r="J25" s="9">
        <v>17072</v>
      </c>
      <c r="K25" s="9">
        <v>42709</v>
      </c>
      <c r="L25" s="9">
        <v>42716</v>
      </c>
      <c r="M25" s="7">
        <v>7</v>
      </c>
      <c r="N25" s="8" t="s">
        <v>89</v>
      </c>
      <c r="O25" s="8" t="str">
        <f>IF(N25="Hemato","",IF(P25="CHC","Digestif",IF(P25="colon","Digestif",IF(P25="cholangiocarcinome","Digestif",IF(P25="corticosurrenalome","Surrenale",IF(P25="ependymome du cervelet","Cérébral",IF(P25="gastrique","Digestif",IF(P25="melanome","Cutané",IF(P25="oesophage","Digestif",IF(P25="ovaire","Gynécologique",IF(P25="pancreas","Digestif",IF(P25="prostate","Prostate",IF(P25="renal","Urinaire",IF(P25="sein","Gynécologique",IF(P25="TNE","TNE",IF(P25="uterus","Gynécologique",IF(P25="vessie","Urinaire",IF(P25="ORL","ORL",IF(P25="indeterminé","Indéterminé","")))))))))))))))))))</f>
        <v>Digestif</v>
      </c>
      <c r="P25" s="8" t="s">
        <v>103</v>
      </c>
      <c r="Q25" s="7">
        <v>174</v>
      </c>
      <c r="R25" s="7">
        <v>57</v>
      </c>
      <c r="S25" s="7">
        <v>59</v>
      </c>
      <c r="T25" s="7" t="s">
        <v>92</v>
      </c>
      <c r="U25" s="7">
        <f>IF('Référentiel recueil de données'!$Q25="NC","NC",IF('Référentiel recueil de données'!$S25="NC","NC",ROUND('Référentiel recueil de données'!$S25/('Référentiel recueil de données'!$Q25*'Référentiel recueil de données'!$Q25)*10000,0)))</f>
        <v>19</v>
      </c>
      <c r="V25" s="54" t="str">
        <f>IF(OR(Table_2[[#This Row],[interval imc]]="NC",Table_2[[#This Row],[interval imc]]=0),"non renseigné","renseigné")</f>
        <v>renseigné</v>
      </c>
      <c r="W25" s="54" t="str">
        <f>IF('Référentiel recueil de données'!$U11="NC","NC",IF(U25&lt;18.5,"&lt;18,5",IF(AND(U25&gt;=18.5,U25&lt;25),"entre 18,5 et 25",IF(AND(U25&gt;=25,U25&lt;30),"entre 25 et 30",IF(U25&gt;=30,"supérieur à 30")))))</f>
        <v>entre 18,5 et 25</v>
      </c>
      <c r="X25" s="7">
        <v>1</v>
      </c>
      <c r="Y25" s="54" t="str">
        <f>IF(X25=0,0,IF(AND(X25&gt;0,X25&lt;5),"entre 1 et 5",IF(AND(X25&gt;=5,X25&lt;=10),"entre 5 et 10",IF(X25&gt;10,"supérieur à 10","????"))))</f>
        <v>entre 1 et 5</v>
      </c>
      <c r="Z25" s="54" t="str">
        <f>IF(AND(ISNUMBER(Table_2[[#This Row],[poids_entree]]),ISNUMBER(Table_2[[#This Row],[poids_sortie]])),Table_2[[#This Row],[poids_sortie]]-Table_2[[#This Row],[poids_entree]],"NC")</f>
        <v>NC</v>
      </c>
      <c r="AA25" s="54">
        <f>IF(AND(ISNUMBER(Table_2[[#This Row],[poids_init]]),ISNUMBER(Table_2[[#This Row],[poids_entree]])),Table_2[[#This Row],[poids_entree]]-Table_2[[#This Row],[poids_init]],"NC")</f>
        <v>2</v>
      </c>
      <c r="AB25" s="7">
        <f>IF(S25="NC","NC",IF(R25="NC","NC",ROUND(((R25-S25)/R25)*100,0)))</f>
        <v>-4</v>
      </c>
      <c r="AC25" s="16" t="str">
        <f>IF(Z25="NC","NC",IF(Z25&gt;=0,"perte","gain"))</f>
        <v>NC</v>
      </c>
      <c r="AD25" s="7" t="str">
        <f>IF(AA25="NC","NC",IF(AA25&gt;=0,"perte","gain"))</f>
        <v>perte</v>
      </c>
      <c r="AE25" s="7" t="str">
        <f>IF(T25="NC","NC",IF(S25="NC","NC",ROUND(((S25-T25)/S25)*100,0)))</f>
        <v>NC</v>
      </c>
      <c r="AF25" s="7" t="str">
        <f>IF(ISNUMBER(Table_2[[#This Row],[% perte de poids DH]]),AE25*(-1),"NC")</f>
        <v>NC</v>
      </c>
      <c r="AG25" s="16" t="str">
        <f>IF(AE25="NC","non renseigné","renseigné")</f>
        <v>non renseigné</v>
      </c>
      <c r="AH25" s="7" t="str">
        <f>IF(AB25="NC","non renseigné","renseigné")</f>
        <v>renseigné</v>
      </c>
      <c r="AI25" s="54" t="str">
        <f>IF(OR(Table_2[[#This Row],[albumine]]="NC",Table_2[[#This Row],[albumine]]=0),"non renseigné","renseigné")</f>
        <v>non renseigné</v>
      </c>
      <c r="AJ25" s="8" t="s">
        <v>92</v>
      </c>
      <c r="AK25" s="8" t="s">
        <v>643</v>
      </c>
      <c r="AL25" s="8" t="s">
        <v>92</v>
      </c>
      <c r="AM25" s="7">
        <v>50</v>
      </c>
      <c r="AN25" s="7">
        <v>0</v>
      </c>
      <c r="AO25" s="7">
        <v>0</v>
      </c>
      <c r="AP25" s="9">
        <v>42873</v>
      </c>
      <c r="AQ25" s="9">
        <v>42732</v>
      </c>
      <c r="AR25" s="7">
        <v>0</v>
      </c>
      <c r="AS25" s="7">
        <v>0</v>
      </c>
      <c r="AT25" s="7" t="s">
        <v>92</v>
      </c>
      <c r="AU25" s="7" t="s">
        <v>92</v>
      </c>
      <c r="AV25" s="7" t="s">
        <v>92</v>
      </c>
      <c r="AW25" s="7" t="s">
        <v>92</v>
      </c>
      <c r="AX25" s="8" t="s">
        <v>95</v>
      </c>
      <c r="AY25" s="8" t="s">
        <v>95</v>
      </c>
      <c r="AZ25" s="8" t="s">
        <v>95</v>
      </c>
      <c r="BA25" s="7" t="s">
        <v>92</v>
      </c>
      <c r="BB25" s="7" t="s">
        <v>92</v>
      </c>
      <c r="BC25" s="8" t="s">
        <v>95</v>
      </c>
      <c r="BD25" s="8" t="s">
        <v>113</v>
      </c>
      <c r="BE25" s="8" t="s">
        <v>114</v>
      </c>
      <c r="BF25" s="8" t="s">
        <v>94</v>
      </c>
      <c r="BG25" s="7" t="s">
        <v>92</v>
      </c>
      <c r="BH25" s="7" t="s">
        <v>92</v>
      </c>
      <c r="BI25" s="7" t="s">
        <v>92</v>
      </c>
      <c r="BJ25" s="7" t="s">
        <v>92</v>
      </c>
      <c r="BK25" s="7" t="s">
        <v>92</v>
      </c>
      <c r="BL25" s="8" t="s">
        <v>95</v>
      </c>
      <c r="BM25" s="7" t="s">
        <v>92</v>
      </c>
      <c r="BN25" s="7" t="s">
        <v>115</v>
      </c>
      <c r="BO25" s="9">
        <v>42614</v>
      </c>
      <c r="BP25" s="7">
        <v>0</v>
      </c>
      <c r="BQ25" s="10" t="s">
        <v>95</v>
      </c>
      <c r="BR25" s="10" t="s">
        <v>94</v>
      </c>
      <c r="BS25" s="10" t="s">
        <v>105</v>
      </c>
      <c r="BT25" s="10" t="s">
        <v>94</v>
      </c>
      <c r="BU25" s="11">
        <v>42707</v>
      </c>
      <c r="BV25" s="10" t="s">
        <v>213</v>
      </c>
      <c r="BW25" s="10" t="s">
        <v>214</v>
      </c>
      <c r="BX25" s="10"/>
      <c r="BY25" s="10"/>
      <c r="BZ25" s="10"/>
      <c r="CA25" s="10" t="s">
        <v>94</v>
      </c>
      <c r="CB25" s="10"/>
      <c r="CC25" s="10"/>
      <c r="CD25" s="10"/>
      <c r="CE25" s="10"/>
      <c r="CF25" s="7" t="s">
        <v>215</v>
      </c>
      <c r="CG25" s="7" t="s">
        <v>216</v>
      </c>
      <c r="CH25" s="10" t="s">
        <v>95</v>
      </c>
      <c r="CI25" s="17">
        <v>42707</v>
      </c>
      <c r="CJ25" s="10" t="s">
        <v>217</v>
      </c>
      <c r="CK25" s="17" t="s">
        <v>217</v>
      </c>
      <c r="CL25" s="12" t="str">
        <f>IF( AND(ISNUMBER(CI25),ISNUMBER(CK25)),DATEDIF(CI25,CK25,"D"),"")</f>
        <v/>
      </c>
    </row>
    <row r="26" spans="1:90">
      <c r="A26" s="7">
        <v>92</v>
      </c>
      <c r="B26" s="7" t="str">
        <f>IF(C26="201612","A",IF(C26="201706","B",IF(C26="201712","C",IF(C26="201806","D"))))</f>
        <v>D</v>
      </c>
      <c r="C26" s="54" t="str">
        <f>CONCATENATE(E26,IF(D26="décembre","12","06"))</f>
        <v>201806</v>
      </c>
      <c r="D26" s="8" t="s">
        <v>100</v>
      </c>
      <c r="E26" s="7">
        <v>2018</v>
      </c>
      <c r="F26" s="7" t="s">
        <v>218</v>
      </c>
      <c r="G26" s="7" t="s">
        <v>219</v>
      </c>
      <c r="H26" s="7">
        <v>69</v>
      </c>
      <c r="I26" s="8" t="s">
        <v>87</v>
      </c>
      <c r="J26" s="9">
        <v>17810</v>
      </c>
      <c r="K26" s="9">
        <v>43250</v>
      </c>
      <c r="L26" s="9">
        <v>43255</v>
      </c>
      <c r="M26" s="7">
        <v>5</v>
      </c>
      <c r="N26" s="8" t="s">
        <v>89</v>
      </c>
      <c r="O26" s="8" t="str">
        <f>IF(N26="Hemato","",IF(P26="CHC","Digestif",IF(P26="colon","Digestif",IF(P26="cholangiocarcinome","Digestif",IF(P26="corticosurrenalome","Surrenale",IF(P26="ependymome du cervelet","Cérébral",IF(P26="gastrique","Digestif",IF(P26="melanome","Cutané",IF(P26="oesophage","Digestif",IF(P26="ovaire","Gynécologique",IF(P26="pancreas","Digestif",IF(P26="prostate","Prostate",IF(P26="renal","Urinaire",IF(P26="sein","Gynécologique",IF(P26="TNE","TNE",IF(P26="uterus","Gynécologique",IF(P26="vessie","Urinaire",IF(P26="ORL","ORL",IF(P26="indeterminé","Indéterminé","")))))))))))))))))))</f>
        <v>Urinaire</v>
      </c>
      <c r="P26" s="8" t="s">
        <v>149</v>
      </c>
      <c r="Q26" s="7">
        <v>155</v>
      </c>
      <c r="R26" s="7">
        <v>38</v>
      </c>
      <c r="S26" s="7">
        <v>49</v>
      </c>
      <c r="T26" s="7" t="s">
        <v>92</v>
      </c>
      <c r="U26" s="7">
        <f>IF('Référentiel recueil de données'!$Q26="NC","NC",IF('Référentiel recueil de données'!$S26="NC","NC",ROUND('Référentiel recueil de données'!$S26/('Référentiel recueil de données'!$Q26*'Référentiel recueil de données'!$Q26)*10000,0)))</f>
        <v>20</v>
      </c>
      <c r="V26" s="54" t="str">
        <f>IF(OR(Table_2[[#This Row],[interval imc]]="NC",Table_2[[#This Row],[interval imc]]=0),"non renseigné","renseigné")</f>
        <v>renseigné</v>
      </c>
      <c r="W26" s="54" t="str">
        <f>IF('Référentiel recueil de données'!$U12="NC","NC",IF(U26&lt;18.5,"&lt;18,5",IF(AND(U26&gt;=18.5,U26&lt;25),"entre 18,5 et 25",IF(AND(U26&gt;=25,U26&lt;30),"entre 25 et 30",IF(U26&gt;=30,"supérieur à 30")))))</f>
        <v>entre 18,5 et 25</v>
      </c>
      <c r="X26" s="7">
        <v>1</v>
      </c>
      <c r="Y26" s="54" t="str">
        <f>IF(X26=0,0,IF(AND(X26&gt;0,X26&lt;5),"entre 1 et 5",IF(AND(X26&gt;=5,X26&lt;=10),"entre 5 et 10",IF(X26&gt;10,"supérieur à 10","????"))))</f>
        <v>entre 1 et 5</v>
      </c>
      <c r="Z26" s="54" t="str">
        <f>IF(AND(ISNUMBER(Table_2[[#This Row],[poids_entree]]),ISNUMBER(Table_2[[#This Row],[poids_sortie]])),Table_2[[#This Row],[poids_sortie]]-Table_2[[#This Row],[poids_entree]],"NC")</f>
        <v>NC</v>
      </c>
      <c r="AA26" s="54">
        <f>IF(AND(ISNUMBER(Table_2[[#This Row],[poids_init]]),ISNUMBER(Table_2[[#This Row],[poids_entree]])),Table_2[[#This Row],[poids_entree]]-Table_2[[#This Row],[poids_init]],"NC")</f>
        <v>11</v>
      </c>
      <c r="AB26" s="7">
        <f>IF(S26="NC","NC",IF(R26="NC","NC",ROUND(((R26-S26)/R26)*100,0)))</f>
        <v>-29</v>
      </c>
      <c r="AC26" s="16" t="str">
        <f>IF(Z26="NC","NC",IF(Z26&gt;=0,"perte","gain"))</f>
        <v>NC</v>
      </c>
      <c r="AD26" s="7" t="str">
        <f>IF(AA26="NC","NC",IF(AA26&gt;=0,"perte","gain"))</f>
        <v>perte</v>
      </c>
      <c r="AE26" s="7" t="str">
        <f>IF(T26="NC","NC",IF(S26="NC","NC",ROUND(((S26-T26)/S26)*100,0)))</f>
        <v>NC</v>
      </c>
      <c r="AF26" s="7" t="str">
        <f>IF(ISNUMBER(Table_2[[#This Row],[% perte de poids DH]]),AE26*(-1),"NC")</f>
        <v>NC</v>
      </c>
      <c r="AG26" s="16" t="str">
        <f>IF(AE26="NC","non renseigné","renseigné")</f>
        <v>non renseigné</v>
      </c>
      <c r="AH26" s="7" t="str">
        <f>IF(AB26="NC","non renseigné","renseigné")</f>
        <v>renseigné</v>
      </c>
      <c r="AI26" s="54" t="str">
        <f>IF(OR(Table_2[[#This Row],[albumine]]="NC",Table_2[[#This Row],[albumine]]=0),"non renseigné","renseigné")</f>
        <v>renseigné</v>
      </c>
      <c r="AJ26" s="7">
        <v>33</v>
      </c>
      <c r="AK26" s="8" t="s">
        <v>643</v>
      </c>
      <c r="AL26" s="7" t="s">
        <v>92</v>
      </c>
      <c r="AM26" s="7">
        <v>9</v>
      </c>
      <c r="AN26" s="7">
        <v>0.88</v>
      </c>
      <c r="AO26" s="7">
        <v>0.82</v>
      </c>
      <c r="AP26" s="9">
        <v>43315</v>
      </c>
      <c r="AQ26" s="9" t="s">
        <v>92</v>
      </c>
      <c r="AR26" s="8">
        <v>0</v>
      </c>
      <c r="AS26" s="7">
        <v>0</v>
      </c>
      <c r="AT26" s="7" t="s">
        <v>132</v>
      </c>
      <c r="AU26" s="8" t="s">
        <v>94</v>
      </c>
      <c r="AV26" s="8" t="s">
        <v>95</v>
      </c>
      <c r="AW26" s="8" t="s">
        <v>95</v>
      </c>
      <c r="AX26" s="8" t="s">
        <v>95</v>
      </c>
      <c r="AY26" s="8" t="s">
        <v>95</v>
      </c>
      <c r="AZ26" s="8" t="s">
        <v>95</v>
      </c>
      <c r="BA26" s="7" t="s">
        <v>92</v>
      </c>
      <c r="BB26" s="7" t="s">
        <v>92</v>
      </c>
      <c r="BC26" s="8" t="s">
        <v>95</v>
      </c>
      <c r="BD26" s="8" t="s">
        <v>96</v>
      </c>
      <c r="BE26" s="7" t="s">
        <v>92</v>
      </c>
      <c r="BF26" s="7" t="s">
        <v>92</v>
      </c>
      <c r="BG26" s="7" t="s">
        <v>92</v>
      </c>
      <c r="BH26" s="7" t="s">
        <v>92</v>
      </c>
      <c r="BI26" s="7" t="s">
        <v>92</v>
      </c>
      <c r="BJ26" s="7" t="s">
        <v>92</v>
      </c>
      <c r="BK26" s="7" t="s">
        <v>92</v>
      </c>
      <c r="BL26" s="8" t="s">
        <v>95</v>
      </c>
      <c r="BM26" s="7" t="s">
        <v>92</v>
      </c>
      <c r="BN26" s="7" t="s">
        <v>92</v>
      </c>
      <c r="BO26" s="9">
        <v>43101</v>
      </c>
      <c r="BP26" s="7" t="s">
        <v>92</v>
      </c>
      <c r="BQ26" s="10" t="s">
        <v>95</v>
      </c>
      <c r="BR26" s="10" t="s">
        <v>94</v>
      </c>
      <c r="BS26" s="10" t="s">
        <v>105</v>
      </c>
      <c r="BT26" s="10" t="s">
        <v>95</v>
      </c>
      <c r="BU26" s="11" t="s">
        <v>92</v>
      </c>
      <c r="BV26" s="10" t="s">
        <v>92</v>
      </c>
      <c r="BW26" s="10" t="s">
        <v>92</v>
      </c>
      <c r="BX26" s="10"/>
      <c r="BY26" s="10"/>
      <c r="BZ26" s="10"/>
      <c r="CA26" s="10"/>
      <c r="CB26" s="10"/>
      <c r="CC26" s="10"/>
      <c r="CD26" s="10"/>
      <c r="CE26" s="10"/>
      <c r="CF26" s="7" t="s">
        <v>220</v>
      </c>
      <c r="CG26" s="7" t="s">
        <v>92</v>
      </c>
      <c r="CH26" s="10"/>
      <c r="CI26" s="17"/>
      <c r="CJ26" s="10"/>
      <c r="CK26" s="17"/>
      <c r="CL26" s="12" t="str">
        <f>IF( AND(ISNUMBER(CI26),ISNUMBER(CK26)),DATEDIF(CI26,CK26,"D"),"")</f>
        <v/>
      </c>
    </row>
    <row r="27" spans="1:90" ht="30">
      <c r="A27" s="7">
        <v>31</v>
      </c>
      <c r="B27" s="7" t="str">
        <f>IF(C27="201612","A",IF(C27="201706","B",IF(C27="201712","C",IF(C27="201806","D"))))</f>
        <v>B</v>
      </c>
      <c r="C27" s="54" t="str">
        <f>CONCATENATE(E27,IF(D27="décembre","12","06"))</f>
        <v>201706</v>
      </c>
      <c r="D27" s="8" t="s">
        <v>100</v>
      </c>
      <c r="E27" s="7">
        <v>2017</v>
      </c>
      <c r="F27" s="7" t="s">
        <v>221</v>
      </c>
      <c r="G27" s="7" t="s">
        <v>222</v>
      </c>
      <c r="H27" s="7">
        <v>58</v>
      </c>
      <c r="I27" s="8" t="s">
        <v>136</v>
      </c>
      <c r="J27" s="9">
        <v>21123</v>
      </c>
      <c r="K27" s="9">
        <v>42894</v>
      </c>
      <c r="L27" s="9">
        <v>42896</v>
      </c>
      <c r="M27" s="7">
        <v>2</v>
      </c>
      <c r="N27" s="8" t="s">
        <v>89</v>
      </c>
      <c r="O27" s="8" t="str">
        <f>IF(N27="Hemato","",IF(P27="CHC","Digestif",IF(P27="colon","Digestif",IF(P27="cholangiocarcinome","Digestif",IF(P27="corticosurrenalome","Surrenale",IF(P27="ependymome du cervelet","Cérébral",IF(P27="gastrique","Digestif",IF(P27="melanome","Cutané",IF(P27="oesophage","Digestif",IF(P27="ovaire","Gynécologique",IF(P27="pancreas","Digestif",IF(P27="prostate","Prostate",IF(P27="renal","Urinaire",IF(P27="sein","Gynécologique",IF(P27="TNE","TNE",IF(P27="uterus","Gynécologique",IF(P27="vessie","Urinaire",IF(P27="ORL","ORL",IF(P27="indeterminé","Indéterminé","")))))))))))))))))))</f>
        <v>Digestif</v>
      </c>
      <c r="P27" s="8" t="s">
        <v>137</v>
      </c>
      <c r="Q27" s="7">
        <v>170</v>
      </c>
      <c r="R27" s="7">
        <v>68</v>
      </c>
      <c r="S27" s="7" t="s">
        <v>92</v>
      </c>
      <c r="T27" s="7" t="s">
        <v>92</v>
      </c>
      <c r="U27" s="7" t="str">
        <f>IF('Référentiel recueil de données'!$Q27="NC","NC",IF('Référentiel recueil de données'!$S27="NC","NC",ROUND('Référentiel recueil de données'!$S27/('Référentiel recueil de données'!$Q27*'Référentiel recueil de données'!$Q27)*10000,0)))</f>
        <v>NC</v>
      </c>
      <c r="V27" s="54" t="str">
        <f>IF(OR(Table_2[[#This Row],[interval imc]]="NC",Table_2[[#This Row],[interval imc]]=0),"non renseigné","renseigné")</f>
        <v>renseigné</v>
      </c>
      <c r="W27" s="54" t="str">
        <f>IF('Référentiel recueil de données'!$U13="NC","NC",IF(U27&lt;18.5,"&lt;18,5",IF(AND(U27&gt;=18.5,U27&lt;25),"entre 18,5 et 25",IF(AND(U27&gt;=25,U27&lt;30),"entre 25 et 30",IF(U27&gt;=30,"supérieur à 30")))))</f>
        <v>supérieur à 30</v>
      </c>
      <c r="X27" s="7">
        <v>0</v>
      </c>
      <c r="Y27" s="54">
        <f>IF(X27=0,0,IF(AND(X27&gt;0,X27&lt;5),"entre 1 et 5",IF(AND(X27&gt;=5,X27&lt;=10),"entre 5 et 10",IF(X27&gt;10,"supérieur à 10","????"))))</f>
        <v>0</v>
      </c>
      <c r="Z27" s="54" t="str">
        <f>IF(AND(ISNUMBER(Table_2[[#This Row],[poids_entree]]),ISNUMBER(Table_2[[#This Row],[poids_sortie]])),Table_2[[#This Row],[poids_sortie]]-Table_2[[#This Row],[poids_entree]],"NC")</f>
        <v>NC</v>
      </c>
      <c r="AA27" s="54" t="str">
        <f>IF(AND(ISNUMBER(Table_2[[#This Row],[poids_init]]),ISNUMBER(Table_2[[#This Row],[poids_entree]])),Table_2[[#This Row],[poids_entree]]-Table_2[[#This Row],[poids_init]],"NC")</f>
        <v>NC</v>
      </c>
      <c r="AB27" s="7" t="str">
        <f>IF(S27="NC","NC",IF(R27="NC","NC",ROUND(((R27-S27)/R27)*100,0)))</f>
        <v>NC</v>
      </c>
      <c r="AC27" s="16" t="str">
        <f>IF(Z27="NC","NC",IF(Z27&gt;=0,"perte","gain"))</f>
        <v>NC</v>
      </c>
      <c r="AD27" s="7" t="str">
        <f>IF(AA27="NC","NC",IF(AA27&gt;=0,"perte","gain"))</f>
        <v>NC</v>
      </c>
      <c r="AE27" s="7" t="str">
        <f>IF(T27="NC","NC",IF(S27="NC","NC",ROUND(((S27-T27)/S27)*100,0)))</f>
        <v>NC</v>
      </c>
      <c r="AF27" s="7" t="str">
        <f>IF(ISNUMBER(Table_2[[#This Row],[% perte de poids DH]]),AE27*(-1),"NC")</f>
        <v>NC</v>
      </c>
      <c r="AG27" s="16" t="str">
        <f>IF(AE27="NC","non renseigné","renseigné")</f>
        <v>non renseigné</v>
      </c>
      <c r="AH27" s="7" t="str">
        <f>IF(AB27="NC","non renseigné","renseigné")</f>
        <v>non renseigné</v>
      </c>
      <c r="AI27" s="54" t="str">
        <f>IF(OR(Table_2[[#This Row],[albumine]]="NC",Table_2[[#This Row],[albumine]]=0),"non renseigné","renseigné")</f>
        <v>non renseigné</v>
      </c>
      <c r="AJ27" s="8" t="s">
        <v>92</v>
      </c>
      <c r="AK27" s="8" t="s">
        <v>646</v>
      </c>
      <c r="AL27" s="8" t="s">
        <v>92</v>
      </c>
      <c r="AM27" s="7">
        <v>0</v>
      </c>
      <c r="AN27" s="7">
        <v>0</v>
      </c>
      <c r="AO27" s="7">
        <v>0</v>
      </c>
      <c r="AP27" s="9">
        <v>42896</v>
      </c>
      <c r="AQ27" s="9">
        <v>42888</v>
      </c>
      <c r="AR27" s="7">
        <v>0</v>
      </c>
      <c r="AS27" s="7">
        <v>0</v>
      </c>
      <c r="AT27" s="7" t="s">
        <v>92</v>
      </c>
      <c r="AU27" s="7" t="s">
        <v>92</v>
      </c>
      <c r="AV27" s="7" t="s">
        <v>92</v>
      </c>
      <c r="AW27" s="7" t="s">
        <v>92</v>
      </c>
      <c r="AX27" s="8" t="s">
        <v>94</v>
      </c>
      <c r="AY27" s="8" t="s">
        <v>94</v>
      </c>
      <c r="AZ27" s="8" t="s">
        <v>95</v>
      </c>
      <c r="BA27" s="7" t="s">
        <v>92</v>
      </c>
      <c r="BB27" s="7" t="s">
        <v>92</v>
      </c>
      <c r="BC27" s="8" t="s">
        <v>95</v>
      </c>
      <c r="BD27" s="8" t="s">
        <v>96</v>
      </c>
      <c r="BE27" s="7" t="s">
        <v>92</v>
      </c>
      <c r="BF27" s="7" t="s">
        <v>92</v>
      </c>
      <c r="BG27" s="7" t="s">
        <v>92</v>
      </c>
      <c r="BH27" s="7" t="s">
        <v>92</v>
      </c>
      <c r="BI27" s="7" t="s">
        <v>92</v>
      </c>
      <c r="BJ27" s="7" t="s">
        <v>92</v>
      </c>
      <c r="BK27" s="7" t="s">
        <v>92</v>
      </c>
      <c r="BL27" s="8" t="s">
        <v>95</v>
      </c>
      <c r="BM27" s="7" t="s">
        <v>92</v>
      </c>
      <c r="BN27" s="7" t="s">
        <v>92</v>
      </c>
      <c r="BO27" s="9" t="s">
        <v>92</v>
      </c>
      <c r="BP27" s="7" t="s">
        <v>92</v>
      </c>
      <c r="BQ27" s="10" t="s">
        <v>95</v>
      </c>
      <c r="BR27" s="10" t="s">
        <v>94</v>
      </c>
      <c r="BS27" s="10" t="s">
        <v>105</v>
      </c>
      <c r="BT27" s="10" t="s">
        <v>95</v>
      </c>
      <c r="BU27" s="11" t="s">
        <v>92</v>
      </c>
      <c r="BV27" s="10" t="s">
        <v>92</v>
      </c>
      <c r="BW27" s="10" t="s">
        <v>92</v>
      </c>
      <c r="BX27" s="10"/>
      <c r="BY27" s="10"/>
      <c r="BZ27" s="10"/>
      <c r="CA27" s="10"/>
      <c r="CB27" s="10"/>
      <c r="CC27" s="10"/>
      <c r="CD27" s="10"/>
      <c r="CE27" s="10"/>
      <c r="CF27" s="7" t="s">
        <v>223</v>
      </c>
      <c r="CG27" s="7" t="s">
        <v>92</v>
      </c>
      <c r="CH27" s="10"/>
      <c r="CI27" s="17"/>
      <c r="CJ27" s="10"/>
      <c r="CK27" s="17"/>
      <c r="CL27" s="12" t="str">
        <f>IF( AND(ISNUMBER(CI27),ISNUMBER(CK27)),DATEDIF(CI27,CK27,"D"),"")</f>
        <v/>
      </c>
    </row>
    <row r="28" spans="1:90">
      <c r="A28" s="7">
        <v>43</v>
      </c>
      <c r="B28" s="7" t="str">
        <f>IF(C28="201612","A",IF(C28="201706","B",IF(C28="201712","C",IF(C28="201806","D"))))</f>
        <v>A</v>
      </c>
      <c r="C28" s="54" t="str">
        <f>CONCATENATE(E28,IF(D28="décembre","12","06"))</f>
        <v>201612</v>
      </c>
      <c r="D28" s="8" t="s">
        <v>84</v>
      </c>
      <c r="E28" s="7">
        <v>2016</v>
      </c>
      <c r="F28" s="7" t="s">
        <v>224</v>
      </c>
      <c r="G28" s="7" t="s">
        <v>225</v>
      </c>
      <c r="H28" s="7">
        <v>66</v>
      </c>
      <c r="I28" s="8" t="s">
        <v>87</v>
      </c>
      <c r="J28" s="9">
        <v>18282</v>
      </c>
      <c r="K28" s="9">
        <v>42707</v>
      </c>
      <c r="L28" s="9">
        <v>42709</v>
      </c>
      <c r="M28" s="7">
        <v>2</v>
      </c>
      <c r="N28" s="8" t="s">
        <v>130</v>
      </c>
      <c r="O28" s="8" t="str">
        <f>IF(N28="Hemato","",IF(P28="CHC","Digestif",IF(P28="colon","Digestif",IF(P28="cholangiocarcinome","Digestif",IF(P28="corticosurrenalome","Surrenale",IF(P28="ependymome du cervelet","Cérébral",IF(P28="gastrique","Digestif",IF(P28="melanome","Cutané",IF(P28="oesophage","Digestif",IF(P28="ovaire","Gynécologique",IF(P28="pancreas","Digestif",IF(P28="prostate","Prostate",IF(P28="renal","Urinaire",IF(P28="sein","Gynécologique",IF(P28="TNE","TNE",IF(P28="uterus","Gynécologique",IF(P28="vessie","Urinaire",IF(P28="ORL","ORL",IF(P28="indeterminé","Indéterminé","")))))))))))))))))))</f>
        <v/>
      </c>
      <c r="P28" s="8" t="s">
        <v>131</v>
      </c>
      <c r="Q28" s="7">
        <v>153</v>
      </c>
      <c r="R28" s="7" t="s">
        <v>92</v>
      </c>
      <c r="S28" s="7">
        <v>55</v>
      </c>
      <c r="T28" s="7" t="s">
        <v>92</v>
      </c>
      <c r="U28" s="7">
        <f>IF('Référentiel recueil de données'!$Q28="NC","NC",IF('Référentiel recueil de données'!$S28="NC","NC",ROUND('Référentiel recueil de données'!$S28/('Référentiel recueil de données'!$Q28*'Référentiel recueil de données'!$Q28)*10000,0)))</f>
        <v>23</v>
      </c>
      <c r="V28" s="54" t="str">
        <f>IF(OR(Table_2[[#This Row],[interval imc]]="NC",Table_2[[#This Row],[interval imc]]=0),"non renseigné","renseigné")</f>
        <v>renseigné</v>
      </c>
      <c r="W28" s="54" t="str">
        <f>IF('Référentiel recueil de données'!$U14="NC","NC",IF(U28&lt;18.5,"&lt;18,5",IF(AND(U28&gt;=18.5,U28&lt;25),"entre 18,5 et 25",IF(AND(U28&gt;=25,U28&lt;30),"entre 25 et 30",IF(U28&gt;=30,"supérieur à 30")))))</f>
        <v>entre 18,5 et 25</v>
      </c>
      <c r="X28" s="7">
        <v>1</v>
      </c>
      <c r="Y28" s="54" t="str">
        <f>IF(X28=0,0,IF(AND(X28&gt;0,X28&lt;5),"entre 1 et 5",IF(AND(X28&gt;=5,X28&lt;=10),"entre 5 et 10",IF(X28&gt;10,"supérieur à 10","????"))))</f>
        <v>entre 1 et 5</v>
      </c>
      <c r="Z28" s="54" t="str">
        <f>IF(AND(ISNUMBER(Table_2[[#This Row],[poids_entree]]),ISNUMBER(Table_2[[#This Row],[poids_sortie]])),Table_2[[#This Row],[poids_sortie]]-Table_2[[#This Row],[poids_entree]],"NC")</f>
        <v>NC</v>
      </c>
      <c r="AA28" s="54" t="str">
        <f>IF(AND(ISNUMBER(Table_2[[#This Row],[poids_init]]),ISNUMBER(Table_2[[#This Row],[poids_entree]])),Table_2[[#This Row],[poids_entree]]-Table_2[[#This Row],[poids_init]],"NC")</f>
        <v>NC</v>
      </c>
      <c r="AB28" s="7" t="str">
        <f>IF(S28="NC","NC",IF(R28="NC","NC",ROUND(((R28-S28)/R28)*100,0)))</f>
        <v>NC</v>
      </c>
      <c r="AC28" s="16" t="str">
        <f>IF(Z28="NC","NC",IF(Z28&gt;=0,"perte","gain"))</f>
        <v>NC</v>
      </c>
      <c r="AD28" s="7" t="str">
        <f>IF(AA28="NC","NC",IF(AA28&gt;=0,"perte","gain"))</f>
        <v>NC</v>
      </c>
      <c r="AE28" s="7" t="str">
        <f>IF(T28="NC","NC",IF(S28="NC","NC",ROUND(((S28-T28)/S28)*100,0)))</f>
        <v>NC</v>
      </c>
      <c r="AF28" s="7" t="str">
        <f>IF(ISNUMBER(Table_2[[#This Row],[% perte de poids DH]]),AE28*(-1),"NC")</f>
        <v>NC</v>
      </c>
      <c r="AG28" s="16" t="str">
        <f>IF(AE28="NC","non renseigné","renseigné")</f>
        <v>non renseigné</v>
      </c>
      <c r="AH28" s="7" t="str">
        <f>IF(AB28="NC","non renseigné","renseigné")</f>
        <v>non renseigné</v>
      </c>
      <c r="AI28" s="54" t="str">
        <f>IF(OR(Table_2[[#This Row],[albumine]]="NC",Table_2[[#This Row],[albumine]]=0),"non renseigné","renseigné")</f>
        <v>non renseigné</v>
      </c>
      <c r="AJ28" s="8" t="s">
        <v>92</v>
      </c>
      <c r="AK28" s="8" t="s">
        <v>643</v>
      </c>
      <c r="AL28" s="8" t="s">
        <v>92</v>
      </c>
      <c r="AM28" s="7">
        <v>0</v>
      </c>
      <c r="AN28" s="7">
        <v>0</v>
      </c>
      <c r="AO28" s="7">
        <v>0</v>
      </c>
      <c r="AP28" s="9">
        <v>42928</v>
      </c>
      <c r="AQ28" s="9">
        <v>42830</v>
      </c>
      <c r="AR28" s="7">
        <v>0</v>
      </c>
      <c r="AS28" s="7">
        <v>0</v>
      </c>
      <c r="AT28" s="7" t="s">
        <v>92</v>
      </c>
      <c r="AU28" s="7" t="s">
        <v>92</v>
      </c>
      <c r="AV28" s="7" t="s">
        <v>92</v>
      </c>
      <c r="AW28" s="7" t="s">
        <v>92</v>
      </c>
      <c r="AX28" s="8" t="s">
        <v>94</v>
      </c>
      <c r="AY28" s="8" t="s">
        <v>95</v>
      </c>
      <c r="AZ28" s="8" t="s">
        <v>95</v>
      </c>
      <c r="BA28" s="7" t="s">
        <v>92</v>
      </c>
      <c r="BB28" s="7" t="s">
        <v>92</v>
      </c>
      <c r="BC28" s="8" t="s">
        <v>95</v>
      </c>
      <c r="BD28" s="8" t="s">
        <v>96</v>
      </c>
      <c r="BE28" s="7" t="s">
        <v>92</v>
      </c>
      <c r="BF28" s="7" t="s">
        <v>92</v>
      </c>
      <c r="BG28" s="7" t="s">
        <v>92</v>
      </c>
      <c r="BH28" s="7" t="s">
        <v>92</v>
      </c>
      <c r="BI28" s="7" t="s">
        <v>92</v>
      </c>
      <c r="BJ28" s="7" t="s">
        <v>92</v>
      </c>
      <c r="BK28" s="7" t="s">
        <v>92</v>
      </c>
      <c r="BL28" s="8" t="s">
        <v>95</v>
      </c>
      <c r="BM28" s="7" t="s">
        <v>92</v>
      </c>
      <c r="BN28" s="7" t="s">
        <v>92</v>
      </c>
      <c r="BO28" s="9" t="s">
        <v>92</v>
      </c>
      <c r="BP28" s="7">
        <v>0</v>
      </c>
      <c r="BQ28" s="10" t="s">
        <v>95</v>
      </c>
      <c r="BR28" s="10" t="s">
        <v>94</v>
      </c>
      <c r="BS28" s="10" t="s">
        <v>105</v>
      </c>
      <c r="BT28" s="10" t="s">
        <v>95</v>
      </c>
      <c r="BU28" s="11" t="s">
        <v>92</v>
      </c>
      <c r="BV28" s="10" t="s">
        <v>92</v>
      </c>
      <c r="BW28" s="10" t="s">
        <v>226</v>
      </c>
      <c r="BX28" s="10"/>
      <c r="BY28" s="10"/>
      <c r="BZ28" s="10"/>
      <c r="CA28" s="10"/>
      <c r="CB28" s="10"/>
      <c r="CC28" s="10"/>
      <c r="CD28" s="10"/>
      <c r="CE28" s="10"/>
      <c r="CF28" s="7" t="s">
        <v>92</v>
      </c>
      <c r="CG28" s="7" t="s">
        <v>92</v>
      </c>
      <c r="CH28" s="10"/>
      <c r="CI28" s="17"/>
      <c r="CJ28" s="10"/>
      <c r="CK28" s="17"/>
      <c r="CL28" s="12" t="str">
        <f>IF( AND(ISNUMBER(CI28),ISNUMBER(CK28)),DATEDIF(CI28,CK28,"D"),"")</f>
        <v/>
      </c>
    </row>
    <row r="29" spans="1:90">
      <c r="A29" s="7">
        <v>93</v>
      </c>
      <c r="B29" s="7" t="str">
        <f>IF(C29="201612","A",IF(C29="201706","B",IF(C29="201712","C",IF(C29="201806","D"))))</f>
        <v>D</v>
      </c>
      <c r="C29" s="54" t="str">
        <f>CONCATENATE(E29,IF(D29="décembre","12","06"))</f>
        <v>201806</v>
      </c>
      <c r="D29" s="8" t="s">
        <v>100</v>
      </c>
      <c r="E29" s="7">
        <v>2018</v>
      </c>
      <c r="F29" s="7" t="s">
        <v>227</v>
      </c>
      <c r="G29" s="7" t="s">
        <v>228</v>
      </c>
      <c r="H29" s="7">
        <v>56</v>
      </c>
      <c r="I29" s="8" t="s">
        <v>87</v>
      </c>
      <c r="J29" s="9">
        <v>22783</v>
      </c>
      <c r="K29" s="9">
        <v>43255</v>
      </c>
      <c r="L29" s="9">
        <v>43262</v>
      </c>
      <c r="M29" s="7">
        <v>7</v>
      </c>
      <c r="N29" s="8" t="s">
        <v>89</v>
      </c>
      <c r="O29" s="8" t="str">
        <f>IF(N29="Hemato","",IF(P29="CHC","Digestif",IF(P29="colon","Digestif",IF(P29="cholangiocarcinome","Digestif",IF(P29="corticosurrenalome","Surrenale",IF(P29="ependymome du cervelet","Cérébral",IF(P29="gastrique","Digestif",IF(P29="melanome","Cutané",IF(P29="oesophage","Digestif",IF(P29="ovaire","Gynécologique",IF(P29="pancreas","Digestif",IF(P29="prostate","Prostate",IF(P29="renal","Urinaire",IF(P29="sein","Gynécologique",IF(P29="TNE","TNE",IF(P29="uterus","Gynécologique",IF(P29="vessie","Urinaire",IF(P29="ORL","ORL",IF(P29="indeterminé","Indéterminé","")))))))))))))))))))</f>
        <v>Gynécologique</v>
      </c>
      <c r="P29" s="8" t="s">
        <v>90</v>
      </c>
      <c r="Q29" s="7">
        <v>165</v>
      </c>
      <c r="R29" s="7">
        <v>85</v>
      </c>
      <c r="S29" s="7">
        <v>82</v>
      </c>
      <c r="T29" s="7" t="s">
        <v>92</v>
      </c>
      <c r="U29" s="7">
        <f>IF('Référentiel recueil de données'!$Q29="NC","NC",IF('Référentiel recueil de données'!$S29="NC","NC",ROUND('Référentiel recueil de données'!$S29/('Référentiel recueil de données'!$Q29*'Référentiel recueil de données'!$Q29)*10000,0)))</f>
        <v>30</v>
      </c>
      <c r="V29" s="54" t="str">
        <f>IF(OR(Table_2[[#This Row],[interval imc]]="NC",Table_2[[#This Row],[interval imc]]=0),"non renseigné","renseigné")</f>
        <v>renseigné</v>
      </c>
      <c r="W29" s="54" t="str">
        <f>IF('Référentiel recueil de données'!$U15="NC","NC",IF(U29&lt;18.5,"&lt;18,5",IF(AND(U29&gt;=18.5,U29&lt;25),"entre 18,5 et 25",IF(AND(U29&gt;=25,U29&lt;30),"entre 25 et 30",IF(U29&gt;=30,"supérieur à 30")))))</f>
        <v>supérieur à 30</v>
      </c>
      <c r="X29" s="7">
        <v>1</v>
      </c>
      <c r="Y29" s="54" t="str">
        <f>IF(X29=0,0,IF(AND(X29&gt;0,X29&lt;5),"entre 1 et 5",IF(AND(X29&gt;=5,X29&lt;=10),"entre 5 et 10",IF(X29&gt;10,"supérieur à 10","????"))))</f>
        <v>entre 1 et 5</v>
      </c>
      <c r="Z29" s="54" t="str">
        <f>IF(AND(ISNUMBER(Table_2[[#This Row],[poids_entree]]),ISNUMBER(Table_2[[#This Row],[poids_sortie]])),Table_2[[#This Row],[poids_sortie]]-Table_2[[#This Row],[poids_entree]],"NC")</f>
        <v>NC</v>
      </c>
      <c r="AA29" s="54">
        <f>IF(AND(ISNUMBER(Table_2[[#This Row],[poids_init]]),ISNUMBER(Table_2[[#This Row],[poids_entree]])),Table_2[[#This Row],[poids_entree]]-Table_2[[#This Row],[poids_init]],"NC")</f>
        <v>-3</v>
      </c>
      <c r="AB29" s="7">
        <f>IF(S29="NC","NC",IF(R29="NC","NC",ROUND(((R29-S29)/R29)*100,0)))</f>
        <v>4</v>
      </c>
      <c r="AC29" s="16" t="str">
        <f>IF(Z29="NC","NC",IF(Z29&gt;=0,"perte","gain"))</f>
        <v>NC</v>
      </c>
      <c r="AD29" s="7" t="str">
        <f>IF(AA29="NC","NC",IF(AA29&gt;=0,"perte","gain"))</f>
        <v>gain</v>
      </c>
      <c r="AE29" s="7" t="str">
        <f>IF(T29="NC","NC",IF(S29="NC","NC",ROUND(((S29-T29)/S29)*100,0)))</f>
        <v>NC</v>
      </c>
      <c r="AF29" s="7" t="str">
        <f>IF(ISNUMBER(Table_2[[#This Row],[% perte de poids DH]]),AE29*(-1),"NC")</f>
        <v>NC</v>
      </c>
      <c r="AG29" s="16" t="str">
        <f>IF(AE29="NC","non renseigné","renseigné")</f>
        <v>non renseigné</v>
      </c>
      <c r="AH29" s="7" t="str">
        <f>IF(AB29="NC","non renseigné","renseigné")</f>
        <v>renseigné</v>
      </c>
      <c r="AI29" s="54" t="str">
        <f>IF(OR(Table_2[[#This Row],[albumine]]="NC",Table_2[[#This Row],[albumine]]=0),"non renseigné","renseigné")</f>
        <v>renseigné</v>
      </c>
      <c r="AJ29" s="7">
        <v>36</v>
      </c>
      <c r="AK29" s="8" t="s">
        <v>643</v>
      </c>
      <c r="AL29" s="7" t="s">
        <v>92</v>
      </c>
      <c r="AM29" s="7">
        <v>83</v>
      </c>
      <c r="AN29" s="7" t="s">
        <v>92</v>
      </c>
      <c r="AO29" s="7" t="s">
        <v>92</v>
      </c>
      <c r="AP29" s="9">
        <v>43262</v>
      </c>
      <c r="AQ29" s="9" t="s">
        <v>92</v>
      </c>
      <c r="AR29" s="8">
        <v>0</v>
      </c>
      <c r="AS29" s="7">
        <v>0</v>
      </c>
      <c r="AT29" s="7" t="s">
        <v>92</v>
      </c>
      <c r="AU29" s="8" t="s">
        <v>95</v>
      </c>
      <c r="AV29" s="7" t="s">
        <v>92</v>
      </c>
      <c r="AW29" s="7" t="s">
        <v>92</v>
      </c>
      <c r="AX29" s="8" t="s">
        <v>94</v>
      </c>
      <c r="AY29" s="8" t="s">
        <v>95</v>
      </c>
      <c r="AZ29" s="8" t="s">
        <v>95</v>
      </c>
      <c r="BA29" s="7" t="s">
        <v>92</v>
      </c>
      <c r="BB29" s="8" t="s">
        <v>95</v>
      </c>
      <c r="BC29" s="8" t="s">
        <v>95</v>
      </c>
      <c r="BD29" s="8" t="s">
        <v>96</v>
      </c>
      <c r="BE29" s="7" t="s">
        <v>92</v>
      </c>
      <c r="BF29" s="7" t="s">
        <v>92</v>
      </c>
      <c r="BG29" s="7" t="s">
        <v>92</v>
      </c>
      <c r="BH29" s="7" t="s">
        <v>92</v>
      </c>
      <c r="BI29" s="7" t="s">
        <v>92</v>
      </c>
      <c r="BJ29" s="7" t="s">
        <v>92</v>
      </c>
      <c r="BK29" s="7" t="s">
        <v>92</v>
      </c>
      <c r="BL29" s="8" t="s">
        <v>95</v>
      </c>
      <c r="BM29" s="7" t="s">
        <v>92</v>
      </c>
      <c r="BN29" s="7" t="s">
        <v>92</v>
      </c>
      <c r="BO29" s="9">
        <v>43191</v>
      </c>
      <c r="BP29" s="7" t="s">
        <v>92</v>
      </c>
      <c r="BQ29" s="10" t="s">
        <v>95</v>
      </c>
      <c r="BR29" s="10" t="s">
        <v>95</v>
      </c>
      <c r="BS29" s="10" t="s">
        <v>116</v>
      </c>
      <c r="BT29" s="10" t="s">
        <v>95</v>
      </c>
      <c r="BU29" s="11" t="s">
        <v>92</v>
      </c>
      <c r="BV29" s="10" t="s">
        <v>92</v>
      </c>
      <c r="BW29" s="10" t="s">
        <v>92</v>
      </c>
      <c r="BX29" s="10"/>
      <c r="BY29" s="10"/>
      <c r="BZ29" s="10"/>
      <c r="CA29" s="10"/>
      <c r="CB29" s="10"/>
      <c r="CC29" s="10"/>
      <c r="CD29" s="10"/>
      <c r="CE29" s="10"/>
      <c r="CF29" s="7" t="s">
        <v>92</v>
      </c>
      <c r="CG29" s="7" t="s">
        <v>92</v>
      </c>
      <c r="CH29" s="10"/>
      <c r="CI29" s="17"/>
      <c r="CJ29" s="10"/>
      <c r="CK29" s="17"/>
      <c r="CL29" s="12" t="str">
        <f>IF( AND(ISNUMBER(CI29),ISNUMBER(CK29)),DATEDIF(CI29,CK29,"D"),"")</f>
        <v/>
      </c>
    </row>
    <row r="30" spans="1:90" ht="45">
      <c r="A30" s="7">
        <v>9</v>
      </c>
      <c r="B30" s="7" t="str">
        <f>IF(C30="201612","A",IF(C30="201706","B",IF(C30="201712","C",IF(C30="201806","D"))))</f>
        <v>B</v>
      </c>
      <c r="C30" s="54" t="str">
        <f>CONCATENATE(E30,IF(D30="décembre","12","06"))</f>
        <v>201706</v>
      </c>
      <c r="D30" s="8" t="s">
        <v>100</v>
      </c>
      <c r="E30" s="7">
        <v>2017</v>
      </c>
      <c r="F30" s="7" t="s">
        <v>229</v>
      </c>
      <c r="G30" s="7" t="s">
        <v>230</v>
      </c>
      <c r="H30" s="7">
        <v>74</v>
      </c>
      <c r="I30" s="8" t="s">
        <v>136</v>
      </c>
      <c r="J30" s="9">
        <v>15376</v>
      </c>
      <c r="K30" s="9">
        <v>42887</v>
      </c>
      <c r="L30" s="9">
        <v>42913</v>
      </c>
      <c r="M30" s="7">
        <v>26</v>
      </c>
      <c r="N30" s="8" t="s">
        <v>130</v>
      </c>
      <c r="O30" s="8" t="str">
        <f>IF(N30="Hemato","",IF(P30="CHC","Digestif",IF(P30="colon","Digestif",IF(P30="cholangiocarcinome","Digestif",IF(P30="corticosurrenalome","Surrenale",IF(P30="ependymome du cervelet","Cérébral",IF(P30="gastrique","Digestif",IF(P30="melanome","Cutané",IF(P30="oesophage","Digestif",IF(P30="ovaire","Gynécologique",IF(P30="pancreas","Digestif",IF(P30="prostate","Prostate",IF(P30="renal","Urinaire",IF(P30="sein","Gynécologique",IF(P30="TNE","TNE",IF(P30="uterus","Gynécologique",IF(P30="vessie","Urinaire",IF(P30="ORL","ORL",IF(P30="indeterminé","Indéterminé","")))))))))))))))))))</f>
        <v/>
      </c>
      <c r="P30" s="8" t="s">
        <v>190</v>
      </c>
      <c r="Q30" s="7">
        <v>178</v>
      </c>
      <c r="R30" s="7" t="s">
        <v>92</v>
      </c>
      <c r="S30" s="7">
        <v>94</v>
      </c>
      <c r="T30" s="7">
        <v>100</v>
      </c>
      <c r="U30" s="7">
        <f>IF('Référentiel recueil de données'!$Q30="NC","NC",IF('Référentiel recueil de données'!$S30="NC","NC",ROUND('Référentiel recueil de données'!$S30/('Référentiel recueil de données'!$Q30*'Référentiel recueil de données'!$Q30)*10000,0)))</f>
        <v>30</v>
      </c>
      <c r="V30" s="54" t="str">
        <f>IF(OR(Table_2[[#This Row],[interval imc]]="NC",Table_2[[#This Row],[interval imc]]=0),"non renseigné","renseigné")</f>
        <v>renseigné</v>
      </c>
      <c r="W30" s="54" t="str">
        <f>IF('Référentiel recueil de données'!$U91="NC","NC",IF(U30&lt;18.5,"&lt;18,5",IF(AND(U30&gt;=18.5,U30&lt;25),"entre 18,5 et 25",IF(AND(U30&gt;=25,U30&lt;30),"entre 25 et 30",IF(U30&gt;=30,"supérieur à 30")))))</f>
        <v>supérieur à 30</v>
      </c>
      <c r="X30" s="7">
        <v>5</v>
      </c>
      <c r="Y30" s="54" t="str">
        <f>IF(X30=0,0,IF(AND(X30&gt;0,X30&lt;5),"entre 1 et 5",IF(AND(X30&gt;=5,X30&lt;=10),"entre 5 et 10",IF(X30&gt;10,"supérieur à 10","????"))))</f>
        <v>entre 5 et 10</v>
      </c>
      <c r="Z30" s="54">
        <f>IF(AND(ISNUMBER(Table_2[[#This Row],[poids_entree]]),ISNUMBER(Table_2[[#This Row],[poids_sortie]])),Table_2[[#This Row],[poids_sortie]]-Table_2[[#This Row],[poids_entree]],"NC")</f>
        <v>6</v>
      </c>
      <c r="AA30" s="54" t="str">
        <f>IF(AND(ISNUMBER(Table_2[[#This Row],[poids_init]]),ISNUMBER(Table_2[[#This Row],[poids_entree]])),Table_2[[#This Row],[poids_entree]]-Table_2[[#This Row],[poids_init]],"NC")</f>
        <v>NC</v>
      </c>
      <c r="AB30" s="7" t="str">
        <f>IF(S30="NC","NC",IF(R30="NC","NC",ROUND(((R30-S30)/R30)*100,0)))</f>
        <v>NC</v>
      </c>
      <c r="AC30" s="16" t="str">
        <f>IF(Z30="NC","NC",IF(Z30&gt;=0,"perte","gain"))</f>
        <v>perte</v>
      </c>
      <c r="AD30" s="7" t="str">
        <f>IF(AA30="NC","NC",IF(AA30&gt;=0,"perte","gain"))</f>
        <v>NC</v>
      </c>
      <c r="AE30" s="7">
        <f>IF(T30="NC","NC",IF(S30="NC","NC",ROUND(((S30-T30)/S30)*100,0)))</f>
        <v>-6</v>
      </c>
      <c r="AF30" s="7">
        <f>IF(ISNUMBER(Table_2[[#This Row],[% perte de poids DH]]),AE30*(-1),"NC")</f>
        <v>6</v>
      </c>
      <c r="AG30" s="16" t="str">
        <f>IF(AE30="NC","non renseigné","renseigné")</f>
        <v>renseigné</v>
      </c>
      <c r="AH30" s="7" t="str">
        <f>IF(AB30="NC","non renseigné","renseigné")</f>
        <v>non renseigné</v>
      </c>
      <c r="AI30" s="54" t="str">
        <f>IF(OR(Table_2[[#This Row],[albumine]]="NC",Table_2[[#This Row],[albumine]]=0),"non renseigné","renseigné")</f>
        <v>non renseigné</v>
      </c>
      <c r="AJ30" s="8" t="s">
        <v>92</v>
      </c>
      <c r="AK30" s="8" t="s">
        <v>646</v>
      </c>
      <c r="AL30" s="8" t="s">
        <v>92</v>
      </c>
      <c r="AM30" s="7">
        <v>0</v>
      </c>
      <c r="AN30" s="7">
        <v>0</v>
      </c>
      <c r="AO30" s="7">
        <v>0</v>
      </c>
      <c r="AP30" s="9">
        <v>42919</v>
      </c>
      <c r="AQ30" s="9" t="s">
        <v>92</v>
      </c>
      <c r="AR30" s="7">
        <v>0</v>
      </c>
      <c r="AS30" s="7">
        <v>0</v>
      </c>
      <c r="AT30" s="7" t="s">
        <v>92</v>
      </c>
      <c r="AU30" s="7" t="s">
        <v>92</v>
      </c>
      <c r="AV30" s="7" t="s">
        <v>92</v>
      </c>
      <c r="AW30" s="7" t="s">
        <v>92</v>
      </c>
      <c r="AX30" s="8" t="s">
        <v>95</v>
      </c>
      <c r="AY30" s="8" t="s">
        <v>95</v>
      </c>
      <c r="AZ30" s="8" t="s">
        <v>95</v>
      </c>
      <c r="BA30" s="7" t="s">
        <v>92</v>
      </c>
      <c r="BB30" s="7" t="s">
        <v>92</v>
      </c>
      <c r="BC30" s="8" t="s">
        <v>95</v>
      </c>
      <c r="BD30" s="8" t="s">
        <v>96</v>
      </c>
      <c r="BE30" s="7" t="s">
        <v>92</v>
      </c>
      <c r="BF30" s="7" t="s">
        <v>92</v>
      </c>
      <c r="BG30" s="7" t="s">
        <v>92</v>
      </c>
      <c r="BH30" s="7" t="s">
        <v>92</v>
      </c>
      <c r="BI30" s="7" t="s">
        <v>92</v>
      </c>
      <c r="BJ30" s="7" t="s">
        <v>92</v>
      </c>
      <c r="BK30" s="7" t="s">
        <v>92</v>
      </c>
      <c r="BL30" s="8" t="s">
        <v>95</v>
      </c>
      <c r="BM30" s="7" t="s">
        <v>92</v>
      </c>
      <c r="BN30" s="7" t="s">
        <v>92</v>
      </c>
      <c r="BO30" s="9" t="s">
        <v>92</v>
      </c>
      <c r="BP30" s="7" t="s">
        <v>92</v>
      </c>
      <c r="BQ30" s="10" t="s">
        <v>94</v>
      </c>
      <c r="BR30" s="10" t="s">
        <v>95</v>
      </c>
      <c r="BS30" s="10" t="s">
        <v>97</v>
      </c>
      <c r="BT30" s="10" t="s">
        <v>95</v>
      </c>
      <c r="BU30" s="11" t="s">
        <v>92</v>
      </c>
      <c r="BV30" s="10" t="s">
        <v>92</v>
      </c>
      <c r="BW30" s="10" t="s">
        <v>92</v>
      </c>
      <c r="BX30" s="10"/>
      <c r="BY30" s="10"/>
      <c r="BZ30" s="10"/>
      <c r="CA30" s="10"/>
      <c r="CB30" s="10"/>
      <c r="CC30" s="10"/>
      <c r="CD30" s="10"/>
      <c r="CE30" s="10"/>
      <c r="CF30" s="7" t="s">
        <v>231</v>
      </c>
      <c r="CG30" s="7" t="s">
        <v>92</v>
      </c>
      <c r="CH30" s="10"/>
      <c r="CI30" s="17"/>
      <c r="CJ30" s="10"/>
      <c r="CK30" s="17"/>
      <c r="CL30" s="12" t="str">
        <f>IF( AND(ISNUMBER(CI30),ISNUMBER(CK30)),DATEDIF(CI30,CK30,"D"),"")</f>
        <v/>
      </c>
    </row>
    <row r="31" spans="1:90">
      <c r="A31" s="7">
        <v>10</v>
      </c>
      <c r="B31" s="7" t="str">
        <f>IF(C31="201612","A",IF(C31="201706","B",IF(C31="201712","C",IF(C31="201806","D"))))</f>
        <v>B</v>
      </c>
      <c r="C31" s="54" t="str">
        <f>CONCATENATE(E31,IF(D31="décembre","12","06"))</f>
        <v>201706</v>
      </c>
      <c r="D31" s="8" t="s">
        <v>100</v>
      </c>
      <c r="E31" s="7">
        <v>2017</v>
      </c>
      <c r="F31" s="7" t="s">
        <v>232</v>
      </c>
      <c r="G31" s="7" t="s">
        <v>126</v>
      </c>
      <c r="H31" s="7">
        <v>82</v>
      </c>
      <c r="I31" s="8" t="s">
        <v>87</v>
      </c>
      <c r="J31" s="9">
        <v>12250</v>
      </c>
      <c r="K31" s="9">
        <v>42887</v>
      </c>
      <c r="L31" s="9">
        <v>42894</v>
      </c>
      <c r="M31" s="7">
        <v>7</v>
      </c>
      <c r="N31" s="8" t="s">
        <v>130</v>
      </c>
      <c r="O31" s="8" t="str">
        <f>IF(N31="Hemato","",IF(P31="CHC","Digestif",IF(P31="colon","Digestif",IF(P31="cholangiocarcinome","Digestif",IF(P31="corticosurrenalome","Surrenale",IF(P31="ependymome du cervelet","Cérébral",IF(P31="gastrique","Digestif",IF(P31="melanome","Cutané",IF(P31="oesophage","Digestif",IF(P31="ovaire","Gynécologique",IF(P31="pancreas","Digestif",IF(P31="prostate","Prostate",IF(P31="renal","Urinaire",IF(P31="sein","Gynécologique",IF(P31="TNE","TNE",IF(P31="uterus","Gynécologique",IF(P31="vessie","Urinaire",IF(P31="ORL","ORL",IF(P31="indeterminé","Indéterminé","")))))))))))))))))))</f>
        <v/>
      </c>
      <c r="P31" s="8" t="s">
        <v>233</v>
      </c>
      <c r="Q31" s="7">
        <v>160</v>
      </c>
      <c r="R31" s="7">
        <v>52</v>
      </c>
      <c r="S31" s="7">
        <v>52</v>
      </c>
      <c r="T31" s="7">
        <v>55</v>
      </c>
      <c r="U31" s="7">
        <f>IF('Référentiel recueil de données'!$Q31="NC","NC",IF('Référentiel recueil de données'!$S31="NC","NC",ROUND('Référentiel recueil de données'!$S31/('Référentiel recueil de données'!$Q31*'Référentiel recueil de données'!$Q31)*10000,0)))</f>
        <v>20</v>
      </c>
      <c r="V31" s="54" t="str">
        <f>IF(OR(Table_2[[#This Row],[interval imc]]="NC",Table_2[[#This Row],[interval imc]]=0),"non renseigné","renseigné")</f>
        <v>renseigné</v>
      </c>
      <c r="W31" s="54" t="str">
        <f>IF('Référentiel recueil de données'!$U98="NC","NC",IF(U31&lt;18.5,"&lt;18,5",IF(AND(U31&gt;=18.5,U31&lt;25),"entre 18,5 et 25",IF(AND(U31&gt;=25,U31&lt;30),"entre 25 et 30",IF(U31&gt;=30,"supérieur à 30")))))</f>
        <v>entre 18,5 et 25</v>
      </c>
      <c r="X31" s="7">
        <v>2</v>
      </c>
      <c r="Y31" s="54" t="str">
        <f>IF(X31=0,0,IF(AND(X31&gt;0,X31&lt;5),"entre 1 et 5",IF(AND(X31&gt;=5,X31&lt;=10),"entre 5 et 10",IF(X31&gt;10,"supérieur à 10","????"))))</f>
        <v>entre 1 et 5</v>
      </c>
      <c r="Z31" s="54">
        <f>IF(AND(ISNUMBER(Table_2[[#This Row],[poids_entree]]),ISNUMBER(Table_2[[#This Row],[poids_sortie]])),Table_2[[#This Row],[poids_sortie]]-Table_2[[#This Row],[poids_entree]],"NC")</f>
        <v>3</v>
      </c>
      <c r="AA31" s="54">
        <f>IF(AND(ISNUMBER(Table_2[[#This Row],[poids_init]]),ISNUMBER(Table_2[[#This Row],[poids_entree]])),Table_2[[#This Row],[poids_entree]]-Table_2[[#This Row],[poids_init]],"NC")</f>
        <v>0</v>
      </c>
      <c r="AB31" s="7">
        <f>IF(S31="NC","NC",IF(R31="NC","NC",ROUND(((R31-S31)/R31)*100,0)))</f>
        <v>0</v>
      </c>
      <c r="AC31" s="16" t="str">
        <f>IF(Z31="NC","NC",IF(Z31&gt;=0,"perte","gain"))</f>
        <v>perte</v>
      </c>
      <c r="AD31" s="7" t="str">
        <f>IF(AA31="NC","NC",IF(AA31&gt;=0,"perte","gain"))</f>
        <v>perte</v>
      </c>
      <c r="AE31" s="7">
        <f>IF(T31="NC","NC",IF(S31="NC","NC",ROUND(((S31-T31)/S31)*100,0)))</f>
        <v>-6</v>
      </c>
      <c r="AF31" s="7">
        <f>IF(ISNUMBER(Table_2[[#This Row],[% perte de poids DH]]),AE31*(-1),"NC")</f>
        <v>6</v>
      </c>
      <c r="AG31" s="16" t="str">
        <f>IF(AE31="NC","non renseigné","renseigné")</f>
        <v>renseigné</v>
      </c>
      <c r="AH31" s="7" t="str">
        <f>IF(AB31="NC","non renseigné","renseigné")</f>
        <v>renseigné</v>
      </c>
      <c r="AI31" s="54" t="str">
        <f>IF(OR(Table_2[[#This Row],[albumine]]="NC",Table_2[[#This Row],[albumine]]=0),"non renseigné","renseigné")</f>
        <v>non renseigné</v>
      </c>
      <c r="AJ31" s="8" t="s">
        <v>92</v>
      </c>
      <c r="AK31" s="8" t="s">
        <v>644</v>
      </c>
      <c r="AL31" s="8" t="s">
        <v>92</v>
      </c>
      <c r="AM31" s="7">
        <v>0</v>
      </c>
      <c r="AN31" s="7">
        <v>0</v>
      </c>
      <c r="AO31" s="7">
        <v>0</v>
      </c>
      <c r="AP31" s="9" t="s">
        <v>92</v>
      </c>
      <c r="AQ31" s="9" t="s">
        <v>92</v>
      </c>
      <c r="AR31" s="7">
        <v>0</v>
      </c>
      <c r="AS31" s="7">
        <v>0</v>
      </c>
      <c r="AT31" s="7" t="s">
        <v>92</v>
      </c>
      <c r="AU31" s="7" t="s">
        <v>92</v>
      </c>
      <c r="AV31" s="7" t="s">
        <v>92</v>
      </c>
      <c r="AW31" s="7" t="s">
        <v>92</v>
      </c>
      <c r="AX31" s="8" t="s">
        <v>94</v>
      </c>
      <c r="AY31" s="8" t="s">
        <v>95</v>
      </c>
      <c r="AZ31" s="7" t="s">
        <v>92</v>
      </c>
      <c r="BA31" s="7" t="s">
        <v>92</v>
      </c>
      <c r="BB31" s="7" t="s">
        <v>92</v>
      </c>
      <c r="BC31" s="8" t="s">
        <v>95</v>
      </c>
      <c r="BD31" s="8" t="s">
        <v>96</v>
      </c>
      <c r="BE31" s="7" t="s">
        <v>92</v>
      </c>
      <c r="BF31" s="7" t="s">
        <v>92</v>
      </c>
      <c r="BG31" s="7" t="s">
        <v>92</v>
      </c>
      <c r="BH31" s="7" t="s">
        <v>92</v>
      </c>
      <c r="BI31" s="7" t="s">
        <v>92</v>
      </c>
      <c r="BJ31" s="7" t="s">
        <v>92</v>
      </c>
      <c r="BK31" s="7" t="s">
        <v>92</v>
      </c>
      <c r="BL31" s="8" t="s">
        <v>95</v>
      </c>
      <c r="BM31" s="7" t="s">
        <v>92</v>
      </c>
      <c r="BN31" s="7" t="s">
        <v>92</v>
      </c>
      <c r="BO31" s="9" t="s">
        <v>92</v>
      </c>
      <c r="BP31" s="7" t="s">
        <v>92</v>
      </c>
      <c r="BQ31" s="10" t="s">
        <v>94</v>
      </c>
      <c r="BR31" s="10" t="s">
        <v>95</v>
      </c>
      <c r="BS31" s="10" t="s">
        <v>97</v>
      </c>
      <c r="BT31" s="10" t="s">
        <v>95</v>
      </c>
      <c r="BU31" s="11" t="s">
        <v>92</v>
      </c>
      <c r="BV31" s="10" t="s">
        <v>92</v>
      </c>
      <c r="BW31" s="10" t="s">
        <v>92</v>
      </c>
      <c r="BX31" s="10"/>
      <c r="BY31" s="10"/>
      <c r="BZ31" s="10"/>
      <c r="CA31" s="10"/>
      <c r="CB31" s="10"/>
      <c r="CC31" s="10"/>
      <c r="CD31" s="10"/>
      <c r="CE31" s="10"/>
      <c r="CF31" s="7" t="s">
        <v>234</v>
      </c>
      <c r="CG31" s="7" t="s">
        <v>92</v>
      </c>
      <c r="CH31" s="10"/>
      <c r="CI31" s="17"/>
      <c r="CJ31" s="10"/>
      <c r="CK31" s="17"/>
      <c r="CL31" s="12" t="str">
        <f>IF( AND(ISNUMBER(CI31),ISNUMBER(CK31)),DATEDIF(CI31,CK31,"D"),"")</f>
        <v/>
      </c>
    </row>
    <row r="32" spans="1:90" ht="30">
      <c r="A32" s="7">
        <v>126</v>
      </c>
      <c r="B32" s="7" t="str">
        <f>IF(C32="201612","A",IF(C32="201706","B",IF(C32="201712","C",IF(C32="201806","D"))))</f>
        <v>C</v>
      </c>
      <c r="C32" s="54" t="str">
        <f>CONCATENATE(E32,IF(D32="décembre","12","06"))</f>
        <v>201712</v>
      </c>
      <c r="D32" s="8" t="s">
        <v>84</v>
      </c>
      <c r="E32" s="7">
        <v>2017</v>
      </c>
      <c r="F32" s="7" t="s">
        <v>235</v>
      </c>
      <c r="G32" s="7" t="s">
        <v>126</v>
      </c>
      <c r="H32" s="7">
        <v>84</v>
      </c>
      <c r="I32" s="8" t="s">
        <v>87</v>
      </c>
      <c r="J32" s="9">
        <v>12250</v>
      </c>
      <c r="K32" s="9">
        <v>43053</v>
      </c>
      <c r="L32" s="9">
        <v>43078</v>
      </c>
      <c r="M32" s="7">
        <v>25</v>
      </c>
      <c r="N32" s="8" t="s">
        <v>130</v>
      </c>
      <c r="O32" s="8" t="str">
        <f>IF(N32="Hemato","",IF(P32="CHC","Digestif",IF(P32="colon","Digestif",IF(P32="cholangiocarcinome","Digestif",IF(P32="corticosurrenalome","Surrenale",IF(P32="ependymome du cervelet","Cérébral",IF(P32="gastrique","Digestif",IF(P32="melanome","Cutané",IF(P32="oesophage","Digestif",IF(P32="ovaire","Gynécologique",IF(P32="pancreas","Digestif",IF(P32="prostate","Prostate",IF(P32="renal","Urinaire",IF(P32="sein","Gynécologique",IF(P32="TNE","TNE",IF(P32="uterus","Gynécologique",IF(P32="vessie","Urinaire",IF(P32="ORL","ORL",IF(P32="indeterminé","Indéterminé","")))))))))))))))))))</f>
        <v/>
      </c>
      <c r="P32" s="8" t="s">
        <v>236</v>
      </c>
      <c r="Q32" s="7">
        <v>163</v>
      </c>
      <c r="R32" s="7" t="s">
        <v>92</v>
      </c>
      <c r="S32" s="7">
        <v>45</v>
      </c>
      <c r="T32" s="7">
        <v>49</v>
      </c>
      <c r="U32" s="7">
        <f>IF('Référentiel recueil de données'!$Q32="NC","NC",IF('Référentiel recueil de données'!$S32="NC","NC",ROUND('Référentiel recueil de données'!$S32/('Référentiel recueil de données'!$Q32*'Référentiel recueil de données'!$Q32)*10000,0)))</f>
        <v>17</v>
      </c>
      <c r="V32" s="54" t="str">
        <f>IF(OR(Table_2[[#This Row],[interval imc]]="NC",Table_2[[#This Row],[interval imc]]=0),"non renseigné","renseigné")</f>
        <v>renseigné</v>
      </c>
      <c r="W32" s="54" t="str">
        <f>IF('Référentiel recueil de données'!$U131="NC","NC",IF(U32&lt;18.5,"&lt;18,5",IF(AND(U32&gt;=18.5,U32&lt;25),"entre 18,5 et 25",IF(AND(U32&gt;=25,U32&lt;30),"entre 25 et 30",IF(U32&gt;=30,"supérieur à 30")))))</f>
        <v>&lt;18,5</v>
      </c>
      <c r="X32" s="7">
        <v>2</v>
      </c>
      <c r="Y32" s="54" t="str">
        <f>IF(X32=0,0,IF(AND(X32&gt;0,X32&lt;5),"entre 1 et 5",IF(AND(X32&gt;=5,X32&lt;=10),"entre 5 et 10",IF(X32&gt;10,"supérieur à 10","????"))))</f>
        <v>entre 1 et 5</v>
      </c>
      <c r="Z32" s="54">
        <f>IF(AND(ISNUMBER(Table_2[[#This Row],[poids_entree]]),ISNUMBER(Table_2[[#This Row],[poids_sortie]])),Table_2[[#This Row],[poids_sortie]]-Table_2[[#This Row],[poids_entree]],"NC")</f>
        <v>4</v>
      </c>
      <c r="AA32" s="54" t="str">
        <f>IF(AND(ISNUMBER(Table_2[[#This Row],[poids_init]]),ISNUMBER(Table_2[[#This Row],[poids_entree]])),Table_2[[#This Row],[poids_entree]]-Table_2[[#This Row],[poids_init]],"NC")</f>
        <v>NC</v>
      </c>
      <c r="AB32" s="7" t="str">
        <f>IF(S32="NC","NC",IF(R32="NC","NC",ROUND(((R32-S32)/R32)*100,0)))</f>
        <v>NC</v>
      </c>
      <c r="AC32" s="16" t="str">
        <f>IF(Z32="NC","NC",IF(Z32&gt;=0,"perte","gain"))</f>
        <v>perte</v>
      </c>
      <c r="AD32" s="7" t="str">
        <f>IF(AA32="NC","NC",IF(AA32&gt;=0,"perte","gain"))</f>
        <v>NC</v>
      </c>
      <c r="AE32" s="7">
        <f>IF(T32="NC","NC",IF(S32="NC","NC",ROUND(((S32-T32)/S32)*100,0)))</f>
        <v>-9</v>
      </c>
      <c r="AF32" s="7">
        <f>IF(ISNUMBER(Table_2[[#This Row],[% perte de poids DH]]),AE32*(-1),"NC")</f>
        <v>9</v>
      </c>
      <c r="AG32" s="16" t="str">
        <f>IF(AE32="NC","non renseigné","renseigné")</f>
        <v>renseigné</v>
      </c>
      <c r="AH32" s="7" t="str">
        <f>IF(AB32="NC","non renseigné","renseigné")</f>
        <v>non renseigné</v>
      </c>
      <c r="AI32" s="54" t="str">
        <f>IF(OR(Table_2[[#This Row],[albumine]]="NC",Table_2[[#This Row],[albumine]]=0),"non renseigné","renseigné")</f>
        <v>renseigné</v>
      </c>
      <c r="AJ32" s="7">
        <v>27</v>
      </c>
      <c r="AK32" s="8" t="s">
        <v>645</v>
      </c>
      <c r="AL32" s="7" t="s">
        <v>92</v>
      </c>
      <c r="AM32" s="7" t="s">
        <v>92</v>
      </c>
      <c r="AN32" s="7" t="s">
        <v>92</v>
      </c>
      <c r="AO32" s="7" t="s">
        <v>92</v>
      </c>
      <c r="AP32" s="9">
        <v>43078</v>
      </c>
      <c r="AQ32" s="9">
        <v>43068</v>
      </c>
      <c r="AR32" s="7">
        <v>1</v>
      </c>
      <c r="AS32" s="7">
        <v>0</v>
      </c>
      <c r="AT32" s="7" t="s">
        <v>150</v>
      </c>
      <c r="AU32" s="7" t="s">
        <v>92</v>
      </c>
      <c r="AV32" s="7" t="s">
        <v>92</v>
      </c>
      <c r="AW32" s="7" t="s">
        <v>151</v>
      </c>
      <c r="AX32" s="8" t="s">
        <v>94</v>
      </c>
      <c r="AY32" s="8" t="s">
        <v>95</v>
      </c>
      <c r="AZ32" s="8" t="s">
        <v>94</v>
      </c>
      <c r="BA32" s="7" t="s">
        <v>92</v>
      </c>
      <c r="BB32" s="8" t="s">
        <v>94</v>
      </c>
      <c r="BC32" s="8" t="s">
        <v>95</v>
      </c>
      <c r="BD32" s="8" t="s">
        <v>96</v>
      </c>
      <c r="BE32" s="7" t="s">
        <v>92</v>
      </c>
      <c r="BF32" s="7" t="s">
        <v>92</v>
      </c>
      <c r="BG32" s="7" t="s">
        <v>92</v>
      </c>
      <c r="BH32" s="7" t="s">
        <v>92</v>
      </c>
      <c r="BI32" s="7" t="s">
        <v>92</v>
      </c>
      <c r="BJ32" s="7" t="s">
        <v>92</v>
      </c>
      <c r="BK32" s="7" t="s">
        <v>92</v>
      </c>
      <c r="BL32" s="8" t="s">
        <v>95</v>
      </c>
      <c r="BM32" s="7" t="s">
        <v>92</v>
      </c>
      <c r="BN32" s="7" t="s">
        <v>92</v>
      </c>
      <c r="BO32" s="9" t="s">
        <v>92</v>
      </c>
      <c r="BP32" s="7" t="s">
        <v>92</v>
      </c>
      <c r="BQ32" s="10" t="s">
        <v>94</v>
      </c>
      <c r="BR32" s="10" t="s">
        <v>95</v>
      </c>
      <c r="BS32" s="10" t="s">
        <v>97</v>
      </c>
      <c r="BT32" s="10" t="s">
        <v>94</v>
      </c>
      <c r="BU32" s="11">
        <v>43054</v>
      </c>
      <c r="BV32" s="10" t="s">
        <v>71</v>
      </c>
      <c r="BW32" s="10" t="s">
        <v>237</v>
      </c>
      <c r="BX32" s="10"/>
      <c r="BY32" s="10"/>
      <c r="BZ32" s="10" t="s">
        <v>94</v>
      </c>
      <c r="CA32" s="10"/>
      <c r="CB32" s="10"/>
      <c r="CC32" s="10"/>
      <c r="CD32" s="10"/>
      <c r="CE32" s="10"/>
      <c r="CF32" s="7" t="s">
        <v>238</v>
      </c>
      <c r="CG32" s="7" t="s">
        <v>92</v>
      </c>
      <c r="CH32" s="10" t="s">
        <v>94</v>
      </c>
      <c r="CI32" s="17">
        <v>43054</v>
      </c>
      <c r="CJ32" s="10" t="s">
        <v>94</v>
      </c>
      <c r="CK32" s="17">
        <v>43078</v>
      </c>
      <c r="CL32" s="12">
        <f>IF( AND(ISNUMBER(CI32),ISNUMBER(CK32)),DATEDIF(CI32,CK32,"D"),"")</f>
        <v>24</v>
      </c>
    </row>
    <row r="33" spans="1:90" ht="30">
      <c r="A33" s="7">
        <v>127</v>
      </c>
      <c r="B33" s="7" t="str">
        <f>IF(C33="201612","A",IF(C33="201706","B",IF(C33="201712","C",IF(C33="201806","D"))))</f>
        <v>C</v>
      </c>
      <c r="C33" s="54" t="str">
        <f>CONCATENATE(E33,IF(D33="décembre","12","06"))</f>
        <v>201712</v>
      </c>
      <c r="D33" s="8" t="s">
        <v>84</v>
      </c>
      <c r="E33" s="7">
        <v>2017</v>
      </c>
      <c r="F33" s="7" t="s">
        <v>239</v>
      </c>
      <c r="G33" s="7" t="s">
        <v>240</v>
      </c>
      <c r="H33" s="7">
        <v>66</v>
      </c>
      <c r="I33" s="8" t="s">
        <v>136</v>
      </c>
      <c r="J33" s="9">
        <v>18637</v>
      </c>
      <c r="K33" s="9">
        <v>43072</v>
      </c>
      <c r="L33" s="9">
        <v>43082</v>
      </c>
      <c r="M33" s="7">
        <v>10</v>
      </c>
      <c r="N33" s="8" t="s">
        <v>89</v>
      </c>
      <c r="O33" s="8" t="str">
        <f>IF(N33="Hemato","",IF(P33="CHC","Digestif",IF(P33="colon","Digestif",IF(P33="cholangiocarcinome","Digestif",IF(P33="corticosurrenalome","Surrenale",IF(P33="ependymome du cervelet","Cérébral",IF(P33="gastrique","Digestif",IF(P33="melanome","Cutané",IF(P33="oesophage","Digestif",IF(P33="ovaire","Gynécologique",IF(P33="pancreas","Digestif",IF(P33="prostate","Prostate",IF(P33="renal","Urinaire",IF(P33="sein","Gynécologique",IF(P33="TNE","TNE",IF(P33="uterus","Gynécologique",IF(P33="vessie","Urinaire",IF(P33="ORL","ORL",IF(P33="indeterminé","Indéterminé","")))))))))))))))))))</f>
        <v>Cérébral</v>
      </c>
      <c r="P33" s="8" t="s">
        <v>241</v>
      </c>
      <c r="Q33" s="7">
        <v>183</v>
      </c>
      <c r="R33" s="7">
        <v>74</v>
      </c>
      <c r="S33" s="7">
        <v>64</v>
      </c>
      <c r="T33" s="7" t="s">
        <v>92</v>
      </c>
      <c r="U33" s="7">
        <f>IF('Référentiel recueil de données'!$Q33="NC","NC",IF('Référentiel recueil de données'!$S33="NC","NC",ROUND('Référentiel recueil de données'!$S33/('Référentiel recueil de données'!$Q33*'Référentiel recueil de données'!$Q33)*10000,0)))</f>
        <v>19</v>
      </c>
      <c r="V33" s="54" t="str">
        <f>IF(OR(Table_2[[#This Row],[interval imc]]="NC",Table_2[[#This Row],[interval imc]]=0),"non renseigné","renseigné")</f>
        <v>renseigné</v>
      </c>
      <c r="W33" s="54" t="str">
        <f>IF('Référentiel recueil de données'!$U16="NC","NC",IF(U33&lt;18.5,"&lt;18,5",IF(AND(U33&gt;=18.5,U33&lt;25),"entre 18,5 et 25",IF(AND(U33&gt;=25,U33&lt;30),"entre 25 et 30",IF(U33&gt;=30,"supérieur à 30")))))</f>
        <v>entre 18,5 et 25</v>
      </c>
      <c r="X33" s="7">
        <v>1</v>
      </c>
      <c r="Y33" s="54" t="str">
        <f>IF(X33=0,0,IF(AND(X33&gt;0,X33&lt;5),"entre 1 et 5",IF(AND(X33&gt;=5,X33&lt;=10),"entre 5 et 10",IF(X33&gt;10,"supérieur à 10","????"))))</f>
        <v>entre 1 et 5</v>
      </c>
      <c r="Z33" s="54" t="str">
        <f>IF(AND(ISNUMBER(Table_2[[#This Row],[poids_entree]]),ISNUMBER(Table_2[[#This Row],[poids_sortie]])),Table_2[[#This Row],[poids_sortie]]-Table_2[[#This Row],[poids_entree]],"NC")</f>
        <v>NC</v>
      </c>
      <c r="AA33" s="54">
        <f>IF(AND(ISNUMBER(Table_2[[#This Row],[poids_init]]),ISNUMBER(Table_2[[#This Row],[poids_entree]])),Table_2[[#This Row],[poids_entree]]-Table_2[[#This Row],[poids_init]],"NC")</f>
        <v>-10</v>
      </c>
      <c r="AB33" s="7">
        <f>IF(S33="NC","NC",IF(R33="NC","NC",ROUND(((R33-S33)/R33)*100,0)))</f>
        <v>14</v>
      </c>
      <c r="AC33" s="16" t="str">
        <f>IF(Z33="NC","NC",IF(Z33&gt;=0,"perte","gain"))</f>
        <v>NC</v>
      </c>
      <c r="AD33" s="7" t="str">
        <f>IF(AA33="NC","NC",IF(AA33&gt;=0,"perte","gain"))</f>
        <v>gain</v>
      </c>
      <c r="AE33" s="7" t="str">
        <f>IF(T33="NC","NC",IF(S33="NC","NC",ROUND(((S33-T33)/S33)*100,0)))</f>
        <v>NC</v>
      </c>
      <c r="AF33" s="7" t="str">
        <f>IF(ISNUMBER(Table_2[[#This Row],[% perte de poids DH]]),AE33*(-1),"NC")</f>
        <v>NC</v>
      </c>
      <c r="AG33" s="16" t="str">
        <f>IF(AE33="NC","non renseigné","renseigné")</f>
        <v>non renseigné</v>
      </c>
      <c r="AH33" s="7" t="str">
        <f>IF(AB33="NC","non renseigné","renseigné")</f>
        <v>renseigné</v>
      </c>
      <c r="AI33" s="54" t="str">
        <f>IF(OR(Table_2[[#This Row],[albumine]]="NC",Table_2[[#This Row],[albumine]]=0),"non renseigné","renseigné")</f>
        <v>renseigné</v>
      </c>
      <c r="AJ33" s="7">
        <v>39</v>
      </c>
      <c r="AK33" s="8" t="s">
        <v>643</v>
      </c>
      <c r="AL33" s="7" t="s">
        <v>92</v>
      </c>
      <c r="AM33" s="7">
        <v>12</v>
      </c>
      <c r="AN33" s="7">
        <v>1.21</v>
      </c>
      <c r="AO33" s="7">
        <v>0.87</v>
      </c>
      <c r="AP33" s="9">
        <v>42743</v>
      </c>
      <c r="AQ33" s="9" t="s">
        <v>92</v>
      </c>
      <c r="AR33" s="7">
        <v>1</v>
      </c>
      <c r="AS33" s="7">
        <v>2</v>
      </c>
      <c r="AT33" s="7" t="s">
        <v>132</v>
      </c>
      <c r="AU33" s="8" t="s">
        <v>94</v>
      </c>
      <c r="AV33" s="7" t="s">
        <v>92</v>
      </c>
      <c r="AW33" s="7" t="s">
        <v>92</v>
      </c>
      <c r="AX33" s="8" t="s">
        <v>94</v>
      </c>
      <c r="AY33" s="8" t="s">
        <v>94</v>
      </c>
      <c r="AZ33" s="8" t="s">
        <v>94</v>
      </c>
      <c r="BA33" s="8" t="s">
        <v>94</v>
      </c>
      <c r="BB33" s="8" t="s">
        <v>94</v>
      </c>
      <c r="BC33" s="8" t="s">
        <v>94</v>
      </c>
      <c r="BD33" s="8" t="s">
        <v>96</v>
      </c>
      <c r="BE33" s="7" t="s">
        <v>92</v>
      </c>
      <c r="BF33" s="7" t="s">
        <v>92</v>
      </c>
      <c r="BG33" s="7" t="s">
        <v>92</v>
      </c>
      <c r="BH33" s="7" t="s">
        <v>92</v>
      </c>
      <c r="BI33" s="7" t="s">
        <v>92</v>
      </c>
      <c r="BJ33" s="7" t="s">
        <v>92</v>
      </c>
      <c r="BK33" s="7" t="s">
        <v>92</v>
      </c>
      <c r="BL33" s="8" t="s">
        <v>95</v>
      </c>
      <c r="BM33" s="7" t="s">
        <v>92</v>
      </c>
      <c r="BN33" s="7" t="s">
        <v>92</v>
      </c>
      <c r="BO33" s="9" t="s">
        <v>92</v>
      </c>
      <c r="BP33" s="7" t="s">
        <v>92</v>
      </c>
      <c r="BQ33" s="10" t="s">
        <v>95</v>
      </c>
      <c r="BR33" s="10" t="s">
        <v>95</v>
      </c>
      <c r="BS33" s="10" t="s">
        <v>116</v>
      </c>
      <c r="BT33" s="10" t="s">
        <v>95</v>
      </c>
      <c r="BU33" s="11" t="s">
        <v>92</v>
      </c>
      <c r="BV33" s="10" t="s">
        <v>92</v>
      </c>
      <c r="BW33" s="10" t="s">
        <v>92</v>
      </c>
      <c r="BX33" s="10"/>
      <c r="BY33" s="10"/>
      <c r="BZ33" s="10"/>
      <c r="CA33" s="10"/>
      <c r="CB33" s="10"/>
      <c r="CC33" s="10"/>
      <c r="CD33" s="10"/>
      <c r="CE33" s="10"/>
      <c r="CF33" s="7" t="s">
        <v>92</v>
      </c>
      <c r="CG33" s="7" t="s">
        <v>92</v>
      </c>
      <c r="CH33" s="10"/>
      <c r="CI33" s="17"/>
      <c r="CJ33" s="10"/>
      <c r="CK33" s="17"/>
      <c r="CL33" s="12" t="str">
        <f>IF( AND(ISNUMBER(CI33),ISNUMBER(CK33)),DATEDIF(CI33,CK33,"D"),"")</f>
        <v/>
      </c>
    </row>
    <row r="34" spans="1:90" ht="30">
      <c r="A34" s="7">
        <v>128</v>
      </c>
      <c r="B34" s="7" t="str">
        <f>IF(C34="201612","A",IF(C34="201706","B",IF(C34="201712","C",IF(C34="201806","D"))))</f>
        <v>C</v>
      </c>
      <c r="C34" s="54" t="str">
        <f>CONCATENATE(E34,IF(D34="décembre","12","06"))</f>
        <v>201712</v>
      </c>
      <c r="D34" s="8" t="s">
        <v>84</v>
      </c>
      <c r="E34" s="7">
        <v>2017</v>
      </c>
      <c r="F34" s="7" t="s">
        <v>242</v>
      </c>
      <c r="G34" s="7" t="s">
        <v>243</v>
      </c>
      <c r="H34" s="7">
        <v>76</v>
      </c>
      <c r="I34" s="8" t="s">
        <v>136</v>
      </c>
      <c r="J34" s="9">
        <v>15161</v>
      </c>
      <c r="K34" s="9">
        <v>43070</v>
      </c>
      <c r="L34" s="9">
        <v>43084</v>
      </c>
      <c r="M34" s="7">
        <v>14</v>
      </c>
      <c r="N34" s="8" t="s">
        <v>130</v>
      </c>
      <c r="O34" s="8" t="str">
        <f>IF(N34="Hemato","",IF(P34="CHC","Digestif",IF(P34="colon","Digestif",IF(P34="cholangiocarcinome","Digestif",IF(P34="corticosurrenalome","Surrenale",IF(P34="ependymome du cervelet","Cérébral",IF(P34="gastrique","Digestif",IF(P34="melanome","Cutané",IF(P34="oesophage","Digestif",IF(P34="ovaire","Gynécologique",IF(P34="pancreas","Digestif",IF(P34="prostate","Prostate",IF(P34="renal","Urinaire",IF(P34="sein","Gynécologique",IF(P34="TNE","TNE",IF(P34="uterus","Gynécologique",IF(P34="vessie","Urinaire",IF(P34="ORL","ORL",IF(P34="indeterminé","Indéterminé","")))))))))))))))))))</f>
        <v/>
      </c>
      <c r="P34" s="7" t="s">
        <v>244</v>
      </c>
      <c r="Q34" s="7">
        <v>171</v>
      </c>
      <c r="R34" s="7">
        <v>74</v>
      </c>
      <c r="S34" s="7">
        <v>63</v>
      </c>
      <c r="T34" s="7" t="s">
        <v>92</v>
      </c>
      <c r="U34" s="7">
        <f>IF('Référentiel recueil de données'!$Q34="NC","NC",IF('Référentiel recueil de données'!$S34="NC","NC",ROUND('Référentiel recueil de données'!$S34/('Référentiel recueil de données'!$Q34*'Référentiel recueil de données'!$Q34)*10000,0)))</f>
        <v>22</v>
      </c>
      <c r="V34" s="54" t="str">
        <f>IF(OR(Table_2[[#This Row],[interval imc]]="NC",Table_2[[#This Row],[interval imc]]=0),"non renseigné","renseigné")</f>
        <v>non renseigné</v>
      </c>
      <c r="W34" s="54" t="str">
        <f>IF('Référentiel recueil de données'!$U17="NC","NC",IF(U34&lt;18.5,"&lt;18,5",IF(AND(U34&gt;=18.5,U34&lt;25),"entre 18,5 et 25",IF(AND(U34&gt;=25,U34&lt;30),"entre 25 et 30",IF(U34&gt;=30,"supérieur à 30")))))</f>
        <v>NC</v>
      </c>
      <c r="X34" s="7">
        <v>1</v>
      </c>
      <c r="Y34" s="54" t="str">
        <f>IF(X34=0,0,IF(AND(X34&gt;0,X34&lt;5),"entre 1 et 5",IF(AND(X34&gt;=5,X34&lt;=10),"entre 5 et 10",IF(X34&gt;10,"supérieur à 10","????"))))</f>
        <v>entre 1 et 5</v>
      </c>
      <c r="Z34" s="54" t="str">
        <f>IF(AND(ISNUMBER(Table_2[[#This Row],[poids_entree]]),ISNUMBER(Table_2[[#This Row],[poids_sortie]])),Table_2[[#This Row],[poids_sortie]]-Table_2[[#This Row],[poids_entree]],"NC")</f>
        <v>NC</v>
      </c>
      <c r="AA34" s="54">
        <f>IF(AND(ISNUMBER(Table_2[[#This Row],[poids_init]]),ISNUMBER(Table_2[[#This Row],[poids_entree]])),Table_2[[#This Row],[poids_entree]]-Table_2[[#This Row],[poids_init]],"NC")</f>
        <v>-11</v>
      </c>
      <c r="AB34" s="7">
        <f>IF(S34="NC","NC",IF(R34="NC","NC",ROUND(((R34-S34)/R34)*100,0)))</f>
        <v>15</v>
      </c>
      <c r="AC34" s="16" t="str">
        <f>IF(Z34="NC","NC",IF(Z34&gt;=0,"perte","gain"))</f>
        <v>NC</v>
      </c>
      <c r="AD34" s="7" t="str">
        <f>IF(AA34="NC","NC",IF(AA34&gt;=0,"perte","gain"))</f>
        <v>gain</v>
      </c>
      <c r="AE34" s="7" t="str">
        <f>IF(T34="NC","NC",IF(S34="NC","NC",ROUND(((S34-T34)/S34)*100,0)))</f>
        <v>NC</v>
      </c>
      <c r="AF34" s="7" t="str">
        <f>IF(ISNUMBER(Table_2[[#This Row],[% perte de poids DH]]),AE34*(-1),"NC")</f>
        <v>NC</v>
      </c>
      <c r="AG34" s="16" t="str">
        <f>IF(AE34="NC","non renseigné","renseigné")</f>
        <v>non renseigné</v>
      </c>
      <c r="AH34" s="7" t="str">
        <f>IF(AB34="NC","non renseigné","renseigné")</f>
        <v>renseigné</v>
      </c>
      <c r="AI34" s="54" t="str">
        <f>IF(OR(Table_2[[#This Row],[albumine]]="NC",Table_2[[#This Row],[albumine]]=0),"non renseigné","renseigné")</f>
        <v>renseigné</v>
      </c>
      <c r="AJ34" s="7">
        <v>26</v>
      </c>
      <c r="AK34" s="8" t="s">
        <v>645</v>
      </c>
      <c r="AL34" s="7" t="s">
        <v>92</v>
      </c>
      <c r="AM34" s="7">
        <v>48</v>
      </c>
      <c r="AN34" s="7" t="s">
        <v>92</v>
      </c>
      <c r="AO34" s="7" t="s">
        <v>92</v>
      </c>
      <c r="AP34" s="9">
        <v>43002</v>
      </c>
      <c r="AQ34" s="9" t="s">
        <v>92</v>
      </c>
      <c r="AR34" s="8">
        <v>0</v>
      </c>
      <c r="AS34" s="7">
        <v>2</v>
      </c>
      <c r="AT34" s="7" t="s">
        <v>150</v>
      </c>
      <c r="AU34" s="8" t="s">
        <v>95</v>
      </c>
      <c r="AV34" s="7" t="s">
        <v>92</v>
      </c>
      <c r="AW34" s="7" t="s">
        <v>92</v>
      </c>
      <c r="AX34" s="8" t="s">
        <v>95</v>
      </c>
      <c r="AY34" s="8" t="s">
        <v>95</v>
      </c>
      <c r="AZ34" s="8" t="s">
        <v>95</v>
      </c>
      <c r="BA34" s="7" t="s">
        <v>92</v>
      </c>
      <c r="BB34" s="8" t="s">
        <v>94</v>
      </c>
      <c r="BC34" s="8" t="s">
        <v>94</v>
      </c>
      <c r="BD34" s="8" t="s">
        <v>96</v>
      </c>
      <c r="BE34" s="7" t="s">
        <v>92</v>
      </c>
      <c r="BF34" s="7" t="s">
        <v>92</v>
      </c>
      <c r="BG34" s="7" t="s">
        <v>92</v>
      </c>
      <c r="BH34" s="7" t="s">
        <v>92</v>
      </c>
      <c r="BI34" s="7" t="s">
        <v>92</v>
      </c>
      <c r="BJ34" s="7" t="s">
        <v>92</v>
      </c>
      <c r="BK34" s="7" t="s">
        <v>92</v>
      </c>
      <c r="BL34" s="8" t="s">
        <v>94</v>
      </c>
      <c r="BM34" s="7" t="s">
        <v>92</v>
      </c>
      <c r="BN34" s="7" t="s">
        <v>92</v>
      </c>
      <c r="BO34" s="9" t="s">
        <v>92</v>
      </c>
      <c r="BP34" s="7" t="s">
        <v>92</v>
      </c>
      <c r="BQ34" s="10" t="s">
        <v>95</v>
      </c>
      <c r="BR34" s="10" t="s">
        <v>94</v>
      </c>
      <c r="BS34" s="10" t="s">
        <v>105</v>
      </c>
      <c r="BT34" s="10" t="s">
        <v>95</v>
      </c>
      <c r="BU34" s="11" t="s">
        <v>92</v>
      </c>
      <c r="BV34" s="10" t="s">
        <v>92</v>
      </c>
      <c r="BW34" s="10" t="s">
        <v>92</v>
      </c>
      <c r="BX34" s="10"/>
      <c r="BY34" s="10"/>
      <c r="BZ34" s="10"/>
      <c r="CA34" s="10"/>
      <c r="CB34" s="10"/>
      <c r="CC34" s="10"/>
      <c r="CD34" s="10"/>
      <c r="CE34" s="10"/>
      <c r="CF34" s="7" t="s">
        <v>245</v>
      </c>
      <c r="CG34" s="7" t="s">
        <v>92</v>
      </c>
      <c r="CH34" s="10"/>
      <c r="CI34" s="17"/>
      <c r="CJ34" s="10"/>
      <c r="CK34" s="17"/>
      <c r="CL34" s="12" t="str">
        <f>IF( AND(ISNUMBER(CI34),ISNUMBER(CK34)),DATEDIF(CI34,CK34,"D"),"")</f>
        <v/>
      </c>
    </row>
    <row r="35" spans="1:90">
      <c r="A35" s="7">
        <v>68</v>
      </c>
      <c r="B35" s="7" t="str">
        <f>IF(C35="201612","A",IF(C35="201706","B",IF(C35="201712","C",IF(C35="201806","D"))))</f>
        <v>A</v>
      </c>
      <c r="C35" s="54" t="str">
        <f>CONCATENATE(E35,IF(D35="décembre","12","06"))</f>
        <v>201612</v>
      </c>
      <c r="D35" s="8" t="s">
        <v>84</v>
      </c>
      <c r="E35" s="7">
        <v>2016</v>
      </c>
      <c r="F35" s="7" t="s">
        <v>246</v>
      </c>
      <c r="G35" s="7" t="s">
        <v>247</v>
      </c>
      <c r="H35" s="7">
        <v>56</v>
      </c>
      <c r="I35" s="8" t="s">
        <v>87</v>
      </c>
      <c r="J35" s="9">
        <v>22236</v>
      </c>
      <c r="K35" s="14">
        <v>42710</v>
      </c>
      <c r="L35" s="9">
        <v>42712</v>
      </c>
      <c r="M35" s="7">
        <v>1</v>
      </c>
      <c r="N35" s="8" t="s">
        <v>89</v>
      </c>
      <c r="O35" s="8" t="str">
        <f>IF(N35="Hemato","",IF(P35="CHC","Digestif",IF(P35="colon","Digestif",IF(P35="cholangiocarcinome","Digestif",IF(P35="corticosurrenalome","Surrenale",IF(P35="ependymome du cervelet","Cérébral",IF(P35="gastrique","Digestif",IF(P35="melanome","Cutané",IF(P35="oesophage","Digestif",IF(P35="ovaire","Gynécologique",IF(P35="pancreas","Digestif",IF(P35="prostate","Prostate",IF(P35="renal","Urinaire",IF(P35="sein","Gynécologique",IF(P35="TNE","TNE",IF(P35="uterus","Gynécologique",IF(P35="vessie","Urinaire",IF(P35="ORL","ORL",IF(P35="indeterminé","Indéterminé","")))))))))))))))))))</f>
        <v>ORL</v>
      </c>
      <c r="P35" s="8" t="s">
        <v>174</v>
      </c>
      <c r="Q35" s="7">
        <v>170</v>
      </c>
      <c r="R35" s="7" t="s">
        <v>92</v>
      </c>
      <c r="S35" s="7">
        <v>44</v>
      </c>
      <c r="T35" s="7" t="s">
        <v>92</v>
      </c>
      <c r="U35" s="7">
        <f>IF('Référentiel recueil de données'!$Q35="NC","NC",IF('Référentiel recueil de données'!$S35="NC","NC",ROUND('Référentiel recueil de données'!$S35/('Référentiel recueil de données'!$Q35*'Référentiel recueil de données'!$Q35)*10000,0)))</f>
        <v>15</v>
      </c>
      <c r="V35" s="54" t="str">
        <f>IF(OR(Table_2[[#This Row],[interval imc]]="NC",Table_2[[#This Row],[interval imc]]=0),"non renseigné","renseigné")</f>
        <v>non renseigné</v>
      </c>
      <c r="W35" s="54" t="str">
        <f>IF('Référentiel recueil de données'!$U18="NC","NC",IF(U35&lt;18.5,"&lt;18,5",IF(AND(U35&gt;=18.5,U35&lt;25),"entre 18,5 et 25",IF(AND(U35&gt;=25,U35&lt;30),"entre 25 et 30",IF(U35&gt;=30,"supérieur à 30")))))</f>
        <v>NC</v>
      </c>
      <c r="X35" s="7">
        <v>1</v>
      </c>
      <c r="Y35" s="54" t="str">
        <f>IF(X35=0,0,IF(AND(X35&gt;0,X35&lt;5),"entre 1 et 5",IF(AND(X35&gt;=5,X35&lt;=10),"entre 5 et 10",IF(X35&gt;10,"supérieur à 10","????"))))</f>
        <v>entre 1 et 5</v>
      </c>
      <c r="Z35" s="54" t="str">
        <f>IF(AND(ISNUMBER(Table_2[[#This Row],[poids_entree]]),ISNUMBER(Table_2[[#This Row],[poids_sortie]])),Table_2[[#This Row],[poids_sortie]]-Table_2[[#This Row],[poids_entree]],"NC")</f>
        <v>NC</v>
      </c>
      <c r="AA35" s="54" t="str">
        <f>IF(AND(ISNUMBER(Table_2[[#This Row],[poids_init]]),ISNUMBER(Table_2[[#This Row],[poids_entree]])),Table_2[[#This Row],[poids_entree]]-Table_2[[#This Row],[poids_init]],"NC")</f>
        <v>NC</v>
      </c>
      <c r="AB35" s="7" t="str">
        <f>IF(S35="NC","NC",IF(R35="NC","NC",ROUND(((R35-S35)/R35)*100,0)))</f>
        <v>NC</v>
      </c>
      <c r="AC35" s="16" t="str">
        <f>IF(Z35="NC","NC",IF(Z35&gt;=0,"perte","gain"))</f>
        <v>NC</v>
      </c>
      <c r="AD35" s="7" t="str">
        <f>IF(AA35="NC","NC",IF(AA35&gt;=0,"perte","gain"))</f>
        <v>NC</v>
      </c>
      <c r="AE35" s="7" t="str">
        <f>IF(T35="NC","NC",IF(S35="NC","NC",ROUND(((S35-T35)/S35)*100,0)))</f>
        <v>NC</v>
      </c>
      <c r="AF35" s="7" t="str">
        <f>IF(ISNUMBER(Table_2[[#This Row],[% perte de poids DH]]),AE35*(-1),"NC")</f>
        <v>NC</v>
      </c>
      <c r="AG35" s="16" t="str">
        <f>IF(AE35="NC","non renseigné","renseigné")</f>
        <v>non renseigné</v>
      </c>
      <c r="AH35" s="7" t="str">
        <f>IF(AB35="NC","non renseigné","renseigné")</f>
        <v>non renseigné</v>
      </c>
      <c r="AI35" s="54" t="str">
        <f>IF(OR(Table_2[[#This Row],[albumine]]="NC",Table_2[[#This Row],[albumine]]=0),"non renseigné","renseigné")</f>
        <v>non renseigné</v>
      </c>
      <c r="AJ35" s="8" t="s">
        <v>92</v>
      </c>
      <c r="AK35" s="8" t="s">
        <v>645</v>
      </c>
      <c r="AL35" s="8" t="s">
        <v>92</v>
      </c>
      <c r="AM35" s="7">
        <v>0</v>
      </c>
      <c r="AN35" s="7">
        <v>0</v>
      </c>
      <c r="AO35" s="7">
        <v>0</v>
      </c>
      <c r="AP35" s="9">
        <v>43326</v>
      </c>
      <c r="AQ35" s="9">
        <v>42760</v>
      </c>
      <c r="AR35" s="7">
        <v>0</v>
      </c>
      <c r="AS35" s="7">
        <v>0</v>
      </c>
      <c r="AT35" s="7" t="s">
        <v>92</v>
      </c>
      <c r="AU35" s="7" t="s">
        <v>92</v>
      </c>
      <c r="AV35" s="7" t="s">
        <v>92</v>
      </c>
      <c r="AW35" s="7" t="s">
        <v>92</v>
      </c>
      <c r="AX35" s="8" t="s">
        <v>95</v>
      </c>
      <c r="AY35" s="8" t="s">
        <v>95</v>
      </c>
      <c r="AZ35" s="8" t="s">
        <v>95</v>
      </c>
      <c r="BA35" s="8" t="s">
        <v>95</v>
      </c>
      <c r="BB35" s="7" t="s">
        <v>92</v>
      </c>
      <c r="BC35" s="8" t="s">
        <v>95</v>
      </c>
      <c r="BD35" s="8" t="s">
        <v>96</v>
      </c>
      <c r="BE35" s="7" t="s">
        <v>92</v>
      </c>
      <c r="BF35" s="7" t="s">
        <v>92</v>
      </c>
      <c r="BG35" s="7" t="s">
        <v>92</v>
      </c>
      <c r="BH35" s="7" t="s">
        <v>92</v>
      </c>
      <c r="BI35" s="7" t="s">
        <v>92</v>
      </c>
      <c r="BJ35" s="7" t="s">
        <v>92</v>
      </c>
      <c r="BK35" s="7" t="s">
        <v>92</v>
      </c>
      <c r="BL35" s="8" t="s">
        <v>94</v>
      </c>
      <c r="BM35" s="7" t="s">
        <v>92</v>
      </c>
      <c r="BN35" s="7" t="s">
        <v>92</v>
      </c>
      <c r="BO35" s="9" t="s">
        <v>92</v>
      </c>
      <c r="BP35" s="7">
        <v>0</v>
      </c>
      <c r="BQ35" s="10" t="s">
        <v>95</v>
      </c>
      <c r="BR35" s="10" t="s">
        <v>94</v>
      </c>
      <c r="BS35" s="10" t="s">
        <v>105</v>
      </c>
      <c r="BT35" s="10" t="s">
        <v>95</v>
      </c>
      <c r="BU35" s="11" t="s">
        <v>92</v>
      </c>
      <c r="BV35" s="10" t="s">
        <v>92</v>
      </c>
      <c r="BW35" s="10" t="s">
        <v>92</v>
      </c>
      <c r="BX35" s="10"/>
      <c r="BY35" s="10"/>
      <c r="BZ35" s="10"/>
      <c r="CA35" s="10"/>
      <c r="CB35" s="10"/>
      <c r="CC35" s="10"/>
      <c r="CD35" s="10"/>
      <c r="CE35" s="10"/>
      <c r="CF35" s="7" t="s">
        <v>248</v>
      </c>
      <c r="CG35" s="7" t="s">
        <v>92</v>
      </c>
      <c r="CH35" s="10"/>
      <c r="CI35" s="17"/>
      <c r="CJ35" s="10"/>
      <c r="CK35" s="17"/>
      <c r="CL35" s="12" t="str">
        <f>IF( AND(ISNUMBER(CI35),ISNUMBER(CK35)),DATEDIF(CI35,CK35,"D"),"")</f>
        <v/>
      </c>
    </row>
    <row r="36" spans="1:90">
      <c r="A36" s="7">
        <v>129</v>
      </c>
      <c r="B36" s="7" t="str">
        <f>IF(C36="201612","A",IF(C36="201706","B",IF(C36="201712","C",IF(C36="201806","D"))))</f>
        <v>C</v>
      </c>
      <c r="C36" s="54" t="str">
        <f>CONCATENATE(E36,IF(D36="décembre","12","06"))</f>
        <v>201712</v>
      </c>
      <c r="D36" s="8" t="s">
        <v>84</v>
      </c>
      <c r="E36" s="7">
        <v>2017</v>
      </c>
      <c r="F36" s="7" t="s">
        <v>249</v>
      </c>
      <c r="G36" s="7" t="s">
        <v>250</v>
      </c>
      <c r="H36" s="7">
        <v>82</v>
      </c>
      <c r="I36" s="8" t="s">
        <v>87</v>
      </c>
      <c r="J36" s="9">
        <v>12971</v>
      </c>
      <c r="K36" s="9">
        <v>43048</v>
      </c>
      <c r="L36" s="9">
        <v>43077</v>
      </c>
      <c r="M36" s="7">
        <v>29</v>
      </c>
      <c r="N36" s="8" t="s">
        <v>130</v>
      </c>
      <c r="O36" s="8" t="str">
        <f>IF(N36="Hemato","",IF(P36="CHC","Digestif",IF(P36="colon","Digestif",IF(P36="cholangiocarcinome","Digestif",IF(P36="corticosurrenalome","Surrenale",IF(P36="ependymome du cervelet","Cérébral",IF(P36="gastrique","Digestif",IF(P36="melanome","Cutané",IF(P36="oesophage","Digestif",IF(P36="ovaire","Gynécologique",IF(P36="pancreas","Digestif",IF(P36="prostate","Prostate",IF(P36="renal","Urinaire",IF(P36="sein","Gynécologique",IF(P36="TNE","TNE",IF(P36="uterus","Gynécologique",IF(P36="vessie","Urinaire",IF(P36="ORL","ORL",IF(P36="indeterminé","Indéterminé","")))))))))))))))))))</f>
        <v/>
      </c>
      <c r="P36" s="8" t="s">
        <v>190</v>
      </c>
      <c r="Q36" s="7">
        <v>160</v>
      </c>
      <c r="R36" s="7">
        <v>84</v>
      </c>
      <c r="S36" s="7">
        <v>73</v>
      </c>
      <c r="T36" s="7">
        <v>69.400000000000006</v>
      </c>
      <c r="U36" s="7">
        <f>IF('Référentiel recueil de données'!$Q36="NC","NC",IF('Référentiel recueil de données'!$S36="NC","NC",ROUND('Référentiel recueil de données'!$S36/('Référentiel recueil de données'!$Q36*'Référentiel recueil de données'!$Q36)*10000,0)))</f>
        <v>29</v>
      </c>
      <c r="V36" s="54" t="str">
        <f>IF(OR(Table_2[[#This Row],[interval imc]]="NC",Table_2[[#This Row],[interval imc]]=0),"non renseigné","renseigné")</f>
        <v>renseigné</v>
      </c>
      <c r="W36" s="54" t="str">
        <f>IF('Référentiel recueil de données'!$U81="NC","NC",IF(U36&lt;18.5,"&lt;18,5",IF(AND(U36&gt;=18.5,U36&lt;25),"entre 18,5 et 25",IF(AND(U36&gt;=25,U36&lt;30),"entre 25 et 30",IF(U36&gt;=30,"supérieur à 30")))))</f>
        <v>entre 25 et 30</v>
      </c>
      <c r="X36" s="7">
        <v>13</v>
      </c>
      <c r="Y36" s="54" t="str">
        <f>IF(X36=0,0,IF(AND(X36&gt;0,X36&lt;5),"entre 1 et 5",IF(AND(X36&gt;=5,X36&lt;=10),"entre 5 et 10",IF(X36&gt;10,"supérieur à 10","????"))))</f>
        <v>supérieur à 10</v>
      </c>
      <c r="Z36" s="54">
        <f>IF(AND(ISNUMBER(Table_2[[#This Row],[poids_entree]]),ISNUMBER(Table_2[[#This Row],[poids_sortie]])),Table_2[[#This Row],[poids_sortie]]-Table_2[[#This Row],[poids_entree]],"NC")</f>
        <v>-3.5999999999999943</v>
      </c>
      <c r="AA36" s="54">
        <f>IF(AND(ISNUMBER(Table_2[[#This Row],[poids_init]]),ISNUMBER(Table_2[[#This Row],[poids_entree]])),Table_2[[#This Row],[poids_entree]]-Table_2[[#This Row],[poids_init]],"NC")</f>
        <v>-11</v>
      </c>
      <c r="AB36" s="7">
        <f>IF(S36="NC","NC",IF(R36="NC","NC",ROUND(((R36-S36)/R36)*100,0)))</f>
        <v>13</v>
      </c>
      <c r="AC36" s="16" t="str">
        <f>IF(Z36="NC","NC",IF(Z36&gt;=0,"perte","gain"))</f>
        <v>gain</v>
      </c>
      <c r="AD36" s="7" t="str">
        <f>IF(AA36="NC","NC",IF(AA36&gt;=0,"perte","gain"))</f>
        <v>gain</v>
      </c>
      <c r="AE36" s="7">
        <f>IF(T36="NC","NC",IF(S36="NC","NC",ROUND(((S36-T36)/S36)*100,0)))</f>
        <v>5</v>
      </c>
      <c r="AF36" s="7">
        <f>IF(ISNUMBER(Table_2[[#This Row],[% perte de poids DH]]),AE36*(-1),"NC")</f>
        <v>-5</v>
      </c>
      <c r="AG36" s="16" t="str">
        <f>IF(AE36="NC","non renseigné","renseigné")</f>
        <v>renseigné</v>
      </c>
      <c r="AH36" s="7" t="str">
        <f>IF(AB36="NC","non renseigné","renseigné")</f>
        <v>renseigné</v>
      </c>
      <c r="AI36" s="54" t="str">
        <f>IF(OR(Table_2[[#This Row],[albumine]]="NC",Table_2[[#This Row],[albumine]]=0),"non renseigné","renseigné")</f>
        <v>renseigné</v>
      </c>
      <c r="AJ36" s="7">
        <v>27</v>
      </c>
      <c r="AK36" s="8" t="s">
        <v>645</v>
      </c>
      <c r="AL36" s="7" t="s">
        <v>92</v>
      </c>
      <c r="AM36" s="7" t="s">
        <v>92</v>
      </c>
      <c r="AN36" s="7" t="s">
        <v>92</v>
      </c>
      <c r="AO36" s="7" t="s">
        <v>92</v>
      </c>
      <c r="AP36" s="9">
        <v>43077</v>
      </c>
      <c r="AQ36" s="9">
        <v>43070</v>
      </c>
      <c r="AR36" s="8">
        <v>0</v>
      </c>
      <c r="AS36" s="7">
        <v>0</v>
      </c>
      <c r="AT36" s="7" t="s">
        <v>150</v>
      </c>
      <c r="AU36" s="7" t="s">
        <v>92</v>
      </c>
      <c r="AV36" s="7" t="s">
        <v>92</v>
      </c>
      <c r="AW36" s="7" t="s">
        <v>151</v>
      </c>
      <c r="AX36" s="8" t="s">
        <v>94</v>
      </c>
      <c r="AY36" s="8" t="s">
        <v>95</v>
      </c>
      <c r="AZ36" s="8" t="s">
        <v>95</v>
      </c>
      <c r="BA36" s="7" t="s">
        <v>92</v>
      </c>
      <c r="BB36" s="7" t="s">
        <v>92</v>
      </c>
      <c r="BC36" s="8" t="s">
        <v>95</v>
      </c>
      <c r="BD36" s="8" t="s">
        <v>96</v>
      </c>
      <c r="BE36" s="7" t="s">
        <v>92</v>
      </c>
      <c r="BF36" s="7" t="s">
        <v>92</v>
      </c>
      <c r="BG36" s="7" t="s">
        <v>92</v>
      </c>
      <c r="BH36" s="7" t="s">
        <v>92</v>
      </c>
      <c r="BI36" s="7" t="s">
        <v>92</v>
      </c>
      <c r="BJ36" s="7" t="s">
        <v>92</v>
      </c>
      <c r="BK36" s="7" t="s">
        <v>92</v>
      </c>
      <c r="BL36" s="8" t="s">
        <v>94</v>
      </c>
      <c r="BM36" s="7" t="s">
        <v>92</v>
      </c>
      <c r="BN36" s="7" t="s">
        <v>92</v>
      </c>
      <c r="BO36" s="9" t="s">
        <v>92</v>
      </c>
      <c r="BP36" s="7" t="s">
        <v>92</v>
      </c>
      <c r="BQ36" s="10" t="s">
        <v>94</v>
      </c>
      <c r="BR36" s="10" t="s">
        <v>95</v>
      </c>
      <c r="BS36" s="10" t="s">
        <v>97</v>
      </c>
      <c r="BT36" s="10" t="s">
        <v>95</v>
      </c>
      <c r="BU36" s="11" t="s">
        <v>92</v>
      </c>
      <c r="BV36" s="10" t="s">
        <v>92</v>
      </c>
      <c r="BW36" s="10" t="s">
        <v>92</v>
      </c>
      <c r="BX36" s="10"/>
      <c r="BY36" s="10"/>
      <c r="BZ36" s="10"/>
      <c r="CA36" s="10"/>
      <c r="CB36" s="10"/>
      <c r="CC36" s="10"/>
      <c r="CD36" s="10"/>
      <c r="CE36" s="10"/>
      <c r="CF36" s="7" t="s">
        <v>92</v>
      </c>
      <c r="CG36" s="7" t="s">
        <v>92</v>
      </c>
      <c r="CH36" s="10"/>
      <c r="CI36" s="17"/>
      <c r="CJ36" s="10"/>
      <c r="CK36" s="17"/>
      <c r="CL36" s="12" t="str">
        <f>IF( AND(ISNUMBER(CI36),ISNUMBER(CK36)),DATEDIF(CI36,CK36,"D"),"")</f>
        <v/>
      </c>
    </row>
    <row r="37" spans="1:90">
      <c r="A37" s="7">
        <v>154</v>
      </c>
      <c r="B37" s="7" t="str">
        <f>IF(C37="201612","A",IF(C37="201706","B",IF(C37="201712","C",IF(C37="201806","D"))))</f>
        <v>D</v>
      </c>
      <c r="C37" s="54" t="str">
        <f>CONCATENATE(E37,IF(D37="décembre","12","06"))</f>
        <v>201806</v>
      </c>
      <c r="D37" s="8" t="s">
        <v>100</v>
      </c>
      <c r="E37" s="7">
        <v>2018</v>
      </c>
      <c r="F37" s="7" t="s">
        <v>251</v>
      </c>
      <c r="G37" s="7" t="s">
        <v>252</v>
      </c>
      <c r="H37" s="7">
        <v>68</v>
      </c>
      <c r="I37" s="8" t="s">
        <v>87</v>
      </c>
      <c r="J37" s="9">
        <v>18131</v>
      </c>
      <c r="K37" s="9">
        <v>43257</v>
      </c>
      <c r="L37" s="9">
        <v>43259</v>
      </c>
      <c r="M37" s="7">
        <v>2</v>
      </c>
      <c r="N37" s="8" t="s">
        <v>89</v>
      </c>
      <c r="O37" s="8" t="str">
        <f>IF(N37="Hemato","",IF(P37="CHC","Digestif",IF(P37="colon","Digestif",IF(P37="cholangiocarcinome","Digestif",IF(P37="corticosurrenalome","Surrenale",IF(P37="ependymome du cervelet","Cérébral",IF(P37="gastrique","Digestif",IF(P37="melanome","Cutané",IF(P37="oesophage","Digestif",IF(P37="ovaire","Gynécologique",IF(P37="pancreas","Digestif",IF(P37="prostate","Prostate",IF(P37="renal","Urinaire",IF(P37="sein","Gynécologique",IF(P37="TNE","TNE",IF(P37="uterus","Gynécologique",IF(P37="vessie","Urinaire",IF(P37="ORL","ORL",IF(P37="indeterminé","Indéterminé","")))))))))))))))))))</f>
        <v>Digestif</v>
      </c>
      <c r="P37" s="8" t="s">
        <v>103</v>
      </c>
      <c r="Q37" s="7">
        <v>160</v>
      </c>
      <c r="R37" s="7">
        <v>70</v>
      </c>
      <c r="S37" s="7">
        <v>66</v>
      </c>
      <c r="T37" s="7" t="s">
        <v>92</v>
      </c>
      <c r="U37" s="7">
        <f>IF('Référentiel recueil de données'!$Q37="NC","NC",IF('Référentiel recueil de données'!$S37="NC","NC",ROUND('Référentiel recueil de données'!$S37/('Référentiel recueil de données'!$Q37*'Référentiel recueil de données'!$Q37)*10000,0)))</f>
        <v>26</v>
      </c>
      <c r="V37" s="54" t="str">
        <f>IF(OR(Table_2[[#This Row],[interval imc]]="NC",Table_2[[#This Row],[interval imc]]=0),"non renseigné","renseigné")</f>
        <v>non renseigné</v>
      </c>
      <c r="W37" s="54" t="str">
        <f>IF('Référentiel recueil de données'!$U19="NC","NC",IF(U37&lt;18.5,"&lt;18,5",IF(AND(U37&gt;=18.5,U37&lt;25),"entre 18,5 et 25",IF(AND(U37&gt;=25,U37&lt;30),"entre 25 et 30",IF(U37&gt;=30,"supérieur à 30")))))</f>
        <v>NC</v>
      </c>
      <c r="X37" s="7">
        <v>1</v>
      </c>
      <c r="Y37" s="54" t="str">
        <f>IF(X37=0,0,IF(AND(X37&gt;0,X37&lt;5),"entre 1 et 5",IF(AND(X37&gt;=5,X37&lt;=10),"entre 5 et 10",IF(X37&gt;10,"supérieur à 10","????"))))</f>
        <v>entre 1 et 5</v>
      </c>
      <c r="Z37" s="54" t="str">
        <f>IF(AND(ISNUMBER(Table_2[[#This Row],[poids_entree]]),ISNUMBER(Table_2[[#This Row],[poids_sortie]])),Table_2[[#This Row],[poids_sortie]]-Table_2[[#This Row],[poids_entree]],"NC")</f>
        <v>NC</v>
      </c>
      <c r="AA37" s="54">
        <f>IF(AND(ISNUMBER(Table_2[[#This Row],[poids_init]]),ISNUMBER(Table_2[[#This Row],[poids_entree]])),Table_2[[#This Row],[poids_entree]]-Table_2[[#This Row],[poids_init]],"NC")</f>
        <v>-4</v>
      </c>
      <c r="AB37" s="7">
        <f>IF(S37="NC","NC",IF(R37="NC","NC",ROUND(((R37-S37)/R37)*100,0)))</f>
        <v>6</v>
      </c>
      <c r="AC37" s="16" t="str">
        <f>IF(Z37="NC","NC",IF(Z37&gt;=0,"perte","gain"))</f>
        <v>NC</v>
      </c>
      <c r="AD37" s="7" t="str">
        <f>IF(AA37="NC","NC",IF(AA37&gt;=0,"perte","gain"))</f>
        <v>gain</v>
      </c>
      <c r="AE37" s="7" t="str">
        <f>IF(T37="NC","NC",IF(S37="NC","NC",ROUND(((S37-T37)/S37)*100,0)))</f>
        <v>NC</v>
      </c>
      <c r="AF37" s="7" t="str">
        <f>IF(ISNUMBER(Table_2[[#This Row],[% perte de poids DH]]),AE37*(-1),"NC")</f>
        <v>NC</v>
      </c>
      <c r="AG37" s="16" t="str">
        <f>IF(AE37="NC","non renseigné","renseigné")</f>
        <v>non renseigné</v>
      </c>
      <c r="AH37" s="7" t="str">
        <f>IF(AB37="NC","non renseigné","renseigné")</f>
        <v>renseigné</v>
      </c>
      <c r="AI37" s="54" t="str">
        <f>IF(OR(Table_2[[#This Row],[albumine]]="NC",Table_2[[#This Row],[albumine]]=0),"non renseigné","renseigné")</f>
        <v>renseigné</v>
      </c>
      <c r="AJ37" s="7">
        <v>31</v>
      </c>
      <c r="AK37" s="8" t="s">
        <v>643</v>
      </c>
      <c r="AL37" s="7" t="s">
        <v>92</v>
      </c>
      <c r="AM37" s="7">
        <v>40</v>
      </c>
      <c r="AN37" s="7" t="s">
        <v>92</v>
      </c>
      <c r="AO37" s="7" t="s">
        <v>92</v>
      </c>
      <c r="AP37" s="9" t="s">
        <v>92</v>
      </c>
      <c r="AQ37" s="9" t="s">
        <v>92</v>
      </c>
      <c r="AR37" s="8">
        <v>2</v>
      </c>
      <c r="AS37" s="7">
        <v>0</v>
      </c>
      <c r="AT37" s="7" t="s">
        <v>132</v>
      </c>
      <c r="AU37" s="8" t="s">
        <v>95</v>
      </c>
      <c r="AV37" s="7" t="s">
        <v>92</v>
      </c>
      <c r="AW37" s="7" t="s">
        <v>92</v>
      </c>
      <c r="AX37" s="8" t="s">
        <v>95</v>
      </c>
      <c r="AY37" s="8" t="s">
        <v>95</v>
      </c>
      <c r="AZ37" s="8" t="s">
        <v>95</v>
      </c>
      <c r="BA37" s="7" t="s">
        <v>92</v>
      </c>
      <c r="BB37" s="7" t="s">
        <v>253</v>
      </c>
      <c r="BC37" s="8" t="s">
        <v>95</v>
      </c>
      <c r="BD37" s="8" t="s">
        <v>96</v>
      </c>
      <c r="BE37" s="7" t="s">
        <v>92</v>
      </c>
      <c r="BF37" s="7" t="s">
        <v>92</v>
      </c>
      <c r="BG37" s="7" t="s">
        <v>92</v>
      </c>
      <c r="BH37" s="7" t="s">
        <v>92</v>
      </c>
      <c r="BI37" s="7" t="s">
        <v>92</v>
      </c>
      <c r="BJ37" s="7" t="s">
        <v>92</v>
      </c>
      <c r="BK37" s="7" t="s">
        <v>92</v>
      </c>
      <c r="BL37" s="8" t="s">
        <v>94</v>
      </c>
      <c r="BM37" s="7" t="s">
        <v>92</v>
      </c>
      <c r="BN37" s="7" t="s">
        <v>92</v>
      </c>
      <c r="BO37" s="9" t="s">
        <v>92</v>
      </c>
      <c r="BP37" s="7" t="s">
        <v>92</v>
      </c>
      <c r="BQ37" s="10" t="s">
        <v>95</v>
      </c>
      <c r="BR37" s="10" t="s">
        <v>94</v>
      </c>
      <c r="BS37" s="10" t="s">
        <v>105</v>
      </c>
      <c r="BT37" s="10" t="s">
        <v>95</v>
      </c>
      <c r="BU37" s="11" t="s">
        <v>92</v>
      </c>
      <c r="BV37" s="10" t="s">
        <v>92</v>
      </c>
      <c r="BW37" s="10" t="s">
        <v>92</v>
      </c>
      <c r="BX37" s="10"/>
      <c r="BY37" s="10"/>
      <c r="BZ37" s="10"/>
      <c r="CA37" s="10"/>
      <c r="CB37" s="10"/>
      <c r="CC37" s="10"/>
      <c r="CD37" s="10"/>
      <c r="CE37" s="10"/>
      <c r="CF37" s="7" t="s">
        <v>92</v>
      </c>
      <c r="CG37" s="7" t="s">
        <v>92</v>
      </c>
      <c r="CH37" s="10"/>
      <c r="CI37" s="17"/>
      <c r="CJ37" s="10"/>
      <c r="CK37" s="17"/>
      <c r="CL37" s="12" t="str">
        <f>IF( AND(ISNUMBER(CI37),ISNUMBER(CK37)),DATEDIF(CI37,CK37,"D"),"")</f>
        <v/>
      </c>
    </row>
    <row r="38" spans="1:90" ht="30">
      <c r="A38" s="7">
        <v>113</v>
      </c>
      <c r="B38" s="7" t="str">
        <f>IF(C38="201612","A",IF(C38="201706","B",IF(C38="201712","C",IF(C38="201806","D"))))</f>
        <v>D</v>
      </c>
      <c r="C38" s="54" t="str">
        <f>CONCATENATE(E38,IF(D38="décembre","12","06"))</f>
        <v>201806</v>
      </c>
      <c r="D38" s="8" t="s">
        <v>100</v>
      </c>
      <c r="E38" s="7">
        <v>2018</v>
      </c>
      <c r="F38" s="7" t="s">
        <v>254</v>
      </c>
      <c r="G38" s="8" t="s">
        <v>255</v>
      </c>
      <c r="H38" s="7">
        <v>69</v>
      </c>
      <c r="I38" s="8" t="s">
        <v>136</v>
      </c>
      <c r="J38" s="14">
        <v>16657</v>
      </c>
      <c r="K38" s="9">
        <v>43256</v>
      </c>
      <c r="L38" s="9">
        <v>43280</v>
      </c>
      <c r="M38" s="7">
        <v>24</v>
      </c>
      <c r="N38" s="8" t="s">
        <v>89</v>
      </c>
      <c r="O38" s="8" t="str">
        <f>IF(N38="Hemato","",IF(P38="CHC","Digestif",IF(P38="colon","Digestif",IF(P38="cholangiocarcinome","Digestif",IF(P38="corticosurrenalome","Surrenale",IF(P38="ependymome du cervelet","Cérébral",IF(P38="gastrique","Digestif",IF(P38="melanome","Cutané",IF(P38="oesophage","Digestif",IF(P38="ovaire","Gynécologique",IF(P38="pancreas","Digestif",IF(P38="prostate","Prostate",IF(P38="renal","Urinaire",IF(P38="sein","Gynécologique",IF(P38="TNE","TNE",IF(P38="uterus","Gynécologique",IF(P38="vessie","Urinaire",IF(P38="ORL","ORL",IF(P38="indeterminé","Indéterminé","")))))))))))))))))))</f>
        <v>Digestif</v>
      </c>
      <c r="P38" s="8" t="s">
        <v>161</v>
      </c>
      <c r="Q38" s="7">
        <v>174</v>
      </c>
      <c r="R38" s="7" t="s">
        <v>92</v>
      </c>
      <c r="S38" s="7">
        <v>52</v>
      </c>
      <c r="T38" s="7" t="s">
        <v>92</v>
      </c>
      <c r="U38" s="7">
        <f>IF('Référentiel recueil de données'!$Q38="NC","NC",IF('Référentiel recueil de données'!$S38="NC","NC",ROUND('Référentiel recueil de données'!$S38/('Référentiel recueil de données'!$Q38*'Référentiel recueil de données'!$Q38)*10000,0)))</f>
        <v>17</v>
      </c>
      <c r="V38" s="54" t="str">
        <f>IF(OR(Table_2[[#This Row],[interval imc]]="NC",Table_2[[#This Row],[interval imc]]=0),"non renseigné","renseigné")</f>
        <v>renseigné</v>
      </c>
      <c r="W38" s="54" t="str">
        <f>IF('Référentiel recueil de données'!$U20="NC","NC",IF(U38&lt;18.5,"&lt;18,5",IF(AND(U38&gt;=18.5,U38&lt;25),"entre 18,5 et 25",IF(AND(U38&gt;=25,U38&lt;30),"entre 25 et 30",IF(U38&gt;=30,"supérieur à 30")))))</f>
        <v>&lt;18,5</v>
      </c>
      <c r="X38" s="7">
        <v>1</v>
      </c>
      <c r="Y38" s="54" t="str">
        <f>IF(X38=0,0,IF(AND(X38&gt;0,X38&lt;5),"entre 1 et 5",IF(AND(X38&gt;=5,X38&lt;=10),"entre 5 et 10",IF(X38&gt;10,"supérieur à 10","????"))))</f>
        <v>entre 1 et 5</v>
      </c>
      <c r="Z38" s="54" t="str">
        <f>IF(AND(ISNUMBER(Table_2[[#This Row],[poids_entree]]),ISNUMBER(Table_2[[#This Row],[poids_sortie]])),Table_2[[#This Row],[poids_sortie]]-Table_2[[#This Row],[poids_entree]],"NC")</f>
        <v>NC</v>
      </c>
      <c r="AA38" s="54" t="str">
        <f>IF(AND(ISNUMBER(Table_2[[#This Row],[poids_init]]),ISNUMBER(Table_2[[#This Row],[poids_entree]])),Table_2[[#This Row],[poids_entree]]-Table_2[[#This Row],[poids_init]],"NC")</f>
        <v>NC</v>
      </c>
      <c r="AB38" s="7" t="str">
        <f>IF(S38="NC","NC",IF(R38="NC","NC",ROUND(((R38-S38)/R38)*100,0)))</f>
        <v>NC</v>
      </c>
      <c r="AC38" s="16" t="str">
        <f>IF(Z38="NC","NC",IF(Z38&gt;=0,"perte","gain"))</f>
        <v>NC</v>
      </c>
      <c r="AD38" s="7" t="str">
        <f>IF(AA38="NC","NC",IF(AA38&gt;=0,"perte","gain"))</f>
        <v>NC</v>
      </c>
      <c r="AE38" s="7" t="str">
        <f>IF(T38="NC","NC",IF(S38="NC","NC",ROUND(((S38-T38)/S38)*100,0)))</f>
        <v>NC</v>
      </c>
      <c r="AF38" s="7" t="str">
        <f>IF(ISNUMBER(Table_2[[#This Row],[% perte de poids DH]]),AE38*(-1),"NC")</f>
        <v>NC</v>
      </c>
      <c r="AG38" s="16" t="str">
        <f>IF(AE38="NC","non renseigné","renseigné")</f>
        <v>non renseigné</v>
      </c>
      <c r="AH38" s="7" t="str">
        <f>IF(AB38="NC","non renseigné","renseigné")</f>
        <v>non renseigné</v>
      </c>
      <c r="AI38" s="54" t="str">
        <f>IF(OR(Table_2[[#This Row],[albumine]]="NC",Table_2[[#This Row],[albumine]]=0),"non renseigné","renseigné")</f>
        <v>renseigné</v>
      </c>
      <c r="AJ38" s="7">
        <v>27</v>
      </c>
      <c r="AK38" s="8" t="s">
        <v>644</v>
      </c>
      <c r="AL38" s="7" t="s">
        <v>92</v>
      </c>
      <c r="AM38" s="7">
        <v>80</v>
      </c>
      <c r="AN38" s="7">
        <v>1.02</v>
      </c>
      <c r="AO38" s="7">
        <v>0.85</v>
      </c>
      <c r="AP38" s="9">
        <v>43288</v>
      </c>
      <c r="AQ38" s="9" t="s">
        <v>92</v>
      </c>
      <c r="AR38" s="7">
        <v>1</v>
      </c>
      <c r="AS38" s="7">
        <v>2</v>
      </c>
      <c r="AT38" s="7" t="s">
        <v>92</v>
      </c>
      <c r="AU38" s="8" t="s">
        <v>94</v>
      </c>
      <c r="AV38" s="8" t="s">
        <v>95</v>
      </c>
      <c r="AW38" s="7" t="s">
        <v>92</v>
      </c>
      <c r="AX38" s="8" t="s">
        <v>94</v>
      </c>
      <c r="AY38" s="8" t="s">
        <v>94</v>
      </c>
      <c r="AZ38" s="8" t="s">
        <v>94</v>
      </c>
      <c r="BA38" s="7" t="s">
        <v>92</v>
      </c>
      <c r="BB38" s="8" t="s">
        <v>95</v>
      </c>
      <c r="BC38" s="8" t="s">
        <v>94</v>
      </c>
      <c r="BD38" s="8" t="s">
        <v>96</v>
      </c>
      <c r="BE38" s="7" t="s">
        <v>92</v>
      </c>
      <c r="BF38" s="7" t="s">
        <v>92</v>
      </c>
      <c r="BG38" s="7" t="s">
        <v>92</v>
      </c>
      <c r="BH38" s="7" t="s">
        <v>92</v>
      </c>
      <c r="BI38" s="7" t="s">
        <v>92</v>
      </c>
      <c r="BJ38" s="7" t="s">
        <v>92</v>
      </c>
      <c r="BK38" s="7" t="s">
        <v>92</v>
      </c>
      <c r="BL38" s="8" t="s">
        <v>95</v>
      </c>
      <c r="BM38" s="7" t="s">
        <v>92</v>
      </c>
      <c r="BN38" s="7" t="s">
        <v>92</v>
      </c>
      <c r="BO38" s="9" t="s">
        <v>92</v>
      </c>
      <c r="BP38" s="7" t="s">
        <v>92</v>
      </c>
      <c r="BQ38" s="10" t="s">
        <v>95</v>
      </c>
      <c r="BR38" s="10" t="s">
        <v>95</v>
      </c>
      <c r="BS38" s="10" t="s">
        <v>116</v>
      </c>
      <c r="BT38" s="10" t="s">
        <v>95</v>
      </c>
      <c r="BU38" s="11" t="s">
        <v>92</v>
      </c>
      <c r="BV38" s="10" t="s">
        <v>92</v>
      </c>
      <c r="BW38" s="10" t="s">
        <v>92</v>
      </c>
      <c r="BX38" s="10"/>
      <c r="BY38" s="10"/>
      <c r="BZ38" s="10"/>
      <c r="CA38" s="10"/>
      <c r="CB38" s="10"/>
      <c r="CC38" s="10"/>
      <c r="CD38" s="10"/>
      <c r="CE38" s="10"/>
      <c r="CF38" s="7" t="s">
        <v>256</v>
      </c>
      <c r="CG38" s="7" t="s">
        <v>92</v>
      </c>
      <c r="CH38" s="10"/>
      <c r="CI38" s="17"/>
      <c r="CJ38" s="10"/>
      <c r="CK38" s="17"/>
      <c r="CL38" s="12" t="str">
        <f>IF( AND(ISNUMBER(CI38),ISNUMBER(CK38)),DATEDIF(CI38,CK38,"D"),"")</f>
        <v/>
      </c>
    </row>
    <row r="39" spans="1:90" ht="60">
      <c r="A39" s="7">
        <v>28</v>
      </c>
      <c r="B39" s="7" t="str">
        <f>IF(C39="201612","A",IF(C39="201706","B",IF(C39="201712","C",IF(C39="201806","D"))))</f>
        <v>B</v>
      </c>
      <c r="C39" s="54" t="str">
        <f>CONCATENATE(E39,IF(D39="décembre","12","06"))</f>
        <v>201706</v>
      </c>
      <c r="D39" s="8" t="s">
        <v>100</v>
      </c>
      <c r="E39" s="7">
        <v>2017</v>
      </c>
      <c r="F39" s="7" t="s">
        <v>257</v>
      </c>
      <c r="G39" s="7" t="s">
        <v>258</v>
      </c>
      <c r="H39" s="7">
        <v>62</v>
      </c>
      <c r="I39" s="8" t="s">
        <v>136</v>
      </c>
      <c r="J39" s="9">
        <v>19734</v>
      </c>
      <c r="K39" s="9">
        <v>42893</v>
      </c>
      <c r="L39" s="9">
        <v>42894</v>
      </c>
      <c r="M39" s="7">
        <v>1</v>
      </c>
      <c r="N39" s="8" t="s">
        <v>89</v>
      </c>
      <c r="O39" s="8" t="str">
        <f>IF(N39="Hemato","",IF(P39="CHC","Digestif",IF(P39="colon","Digestif",IF(P39="cholangiocarcinome","Digestif",IF(P39="corticosurrenalome","Surrenale",IF(P39="ependymome du cervelet","Cérébral",IF(P39="gastrique","Digestif",IF(P39="melanome","Cutané",IF(P39="oesophage","Digestif",IF(P39="ovaire","Gynécologique",IF(P39="pancreas","Digestif",IF(P39="prostate","Prostate",IF(P39="renal","Urinaire",IF(P39="sein","Gynécologique",IF(P39="TNE","TNE",IF(P39="uterus","Gynécologique",IF(P39="vessie","Urinaire",IF(P39="ORL","ORL",IF(P39="indeterminé","Indéterminé","")))))))))))))))))))</f>
        <v>Digestif</v>
      </c>
      <c r="P39" s="8" t="s">
        <v>137</v>
      </c>
      <c r="Q39" s="7">
        <v>175</v>
      </c>
      <c r="R39" s="7">
        <v>50</v>
      </c>
      <c r="S39" s="7" t="s">
        <v>92</v>
      </c>
      <c r="T39" s="7" t="s">
        <v>92</v>
      </c>
      <c r="U39" s="7" t="str">
        <f>IF('Référentiel recueil de données'!$Q39="NC","NC",IF('Référentiel recueil de données'!$S39="NC","NC",ROUND('Référentiel recueil de données'!$S39/('Référentiel recueil de données'!$Q39*'Référentiel recueil de données'!$Q39)*10000,0)))</f>
        <v>NC</v>
      </c>
      <c r="V39" s="54" t="str">
        <f>IF(OR(Table_2[[#This Row],[interval imc]]="NC",Table_2[[#This Row],[interval imc]]=0),"non renseigné","renseigné")</f>
        <v>renseigné</v>
      </c>
      <c r="W39" s="54" t="str">
        <f>IF('Référentiel recueil de données'!$U21="NC","NC",IF(U39&lt;18.5,"&lt;18,5",IF(AND(U39&gt;=18.5,U39&lt;25),"entre 18,5 et 25",IF(AND(U39&gt;=25,U39&lt;30),"entre 25 et 30",IF(U39&gt;=30,"supérieur à 30")))))</f>
        <v>supérieur à 30</v>
      </c>
      <c r="X39" s="7">
        <v>0</v>
      </c>
      <c r="Y39" s="54">
        <f>IF(X39=0,0,IF(AND(X39&gt;0,X39&lt;5),"entre 1 et 5",IF(AND(X39&gt;=5,X39&lt;=10),"entre 5 et 10",IF(X39&gt;10,"supérieur à 10","????"))))</f>
        <v>0</v>
      </c>
      <c r="Z39" s="54" t="str">
        <f>IF(AND(ISNUMBER(Table_2[[#This Row],[poids_entree]]),ISNUMBER(Table_2[[#This Row],[poids_sortie]])),Table_2[[#This Row],[poids_sortie]]-Table_2[[#This Row],[poids_entree]],"NC")</f>
        <v>NC</v>
      </c>
      <c r="AA39" s="54" t="str">
        <f>IF(AND(ISNUMBER(Table_2[[#This Row],[poids_init]]),ISNUMBER(Table_2[[#This Row],[poids_entree]])),Table_2[[#This Row],[poids_entree]]-Table_2[[#This Row],[poids_init]],"NC")</f>
        <v>NC</v>
      </c>
      <c r="AB39" s="7" t="str">
        <f>IF(S39="NC","NC",IF(R39="NC","NC",ROUND(((R39-S39)/R39)*100,0)))</f>
        <v>NC</v>
      </c>
      <c r="AC39" s="16" t="str">
        <f>IF(Z39="NC","NC",IF(Z39&gt;=0,"perte","gain"))</f>
        <v>NC</v>
      </c>
      <c r="AD39" s="7" t="str">
        <f>IF(AA39="NC","NC",IF(AA39&gt;=0,"perte","gain"))</f>
        <v>NC</v>
      </c>
      <c r="AE39" s="7" t="str">
        <f>IF(T39="NC","NC",IF(S39="NC","NC",ROUND(((S39-T39)/S39)*100,0)))</f>
        <v>NC</v>
      </c>
      <c r="AF39" s="7" t="str">
        <f>IF(ISNUMBER(Table_2[[#This Row],[% perte de poids DH]]),AE39*(-1),"NC")</f>
        <v>NC</v>
      </c>
      <c r="AG39" s="16" t="str">
        <f>IF(AE39="NC","non renseigné","renseigné")</f>
        <v>non renseigné</v>
      </c>
      <c r="AH39" s="7" t="str">
        <f>IF(AB39="NC","non renseigné","renseigné")</f>
        <v>non renseigné</v>
      </c>
      <c r="AI39" s="54" t="str">
        <f>IF(OR(Table_2[[#This Row],[albumine]]="NC",Table_2[[#This Row],[albumine]]=0),"non renseigné","renseigné")</f>
        <v>non renseigné</v>
      </c>
      <c r="AJ39" s="8" t="s">
        <v>92</v>
      </c>
      <c r="AK39" s="8" t="s">
        <v>646</v>
      </c>
      <c r="AL39" s="8" t="s">
        <v>92</v>
      </c>
      <c r="AM39" s="7">
        <v>0</v>
      </c>
      <c r="AN39" s="7">
        <v>0</v>
      </c>
      <c r="AO39" s="7">
        <v>0</v>
      </c>
      <c r="AP39" s="9">
        <v>42894</v>
      </c>
      <c r="AQ39" s="9">
        <v>42871</v>
      </c>
      <c r="AR39" s="7">
        <v>0</v>
      </c>
      <c r="AS39" s="7">
        <v>0</v>
      </c>
      <c r="AT39" s="7" t="s">
        <v>92</v>
      </c>
      <c r="AU39" s="7" t="s">
        <v>92</v>
      </c>
      <c r="AV39" s="7" t="s">
        <v>92</v>
      </c>
      <c r="AW39" s="7" t="s">
        <v>92</v>
      </c>
      <c r="AX39" s="8" t="s">
        <v>94</v>
      </c>
      <c r="AY39" s="8" t="s">
        <v>95</v>
      </c>
      <c r="AZ39" s="8" t="s">
        <v>95</v>
      </c>
      <c r="BA39" s="7" t="s">
        <v>92</v>
      </c>
      <c r="BB39" s="7" t="s">
        <v>92</v>
      </c>
      <c r="BC39" s="8" t="s">
        <v>95</v>
      </c>
      <c r="BD39" s="8" t="s">
        <v>96</v>
      </c>
      <c r="BE39" s="7" t="s">
        <v>92</v>
      </c>
      <c r="BF39" s="7" t="s">
        <v>92</v>
      </c>
      <c r="BG39" s="7" t="s">
        <v>92</v>
      </c>
      <c r="BH39" s="7" t="s">
        <v>92</v>
      </c>
      <c r="BI39" s="7" t="s">
        <v>92</v>
      </c>
      <c r="BJ39" s="7" t="s">
        <v>92</v>
      </c>
      <c r="BK39" s="7" t="s">
        <v>92</v>
      </c>
      <c r="BL39" s="8" t="s">
        <v>95</v>
      </c>
      <c r="BM39" s="7" t="s">
        <v>92</v>
      </c>
      <c r="BN39" s="7" t="s">
        <v>92</v>
      </c>
      <c r="BO39" s="9" t="s">
        <v>92</v>
      </c>
      <c r="BP39" s="7" t="s">
        <v>92</v>
      </c>
      <c r="BQ39" s="10" t="s">
        <v>95</v>
      </c>
      <c r="BR39" s="10" t="s">
        <v>94</v>
      </c>
      <c r="BS39" s="10" t="s">
        <v>105</v>
      </c>
      <c r="BT39" s="10" t="s">
        <v>95</v>
      </c>
      <c r="BU39" s="11" t="s">
        <v>92</v>
      </c>
      <c r="BV39" s="10" t="s">
        <v>92</v>
      </c>
      <c r="BW39" s="10" t="s">
        <v>92</v>
      </c>
      <c r="BX39" s="10"/>
      <c r="BY39" s="10"/>
      <c r="BZ39" s="10"/>
      <c r="CA39" s="10"/>
      <c r="CB39" s="10"/>
      <c r="CC39" s="10"/>
      <c r="CD39" s="10"/>
      <c r="CE39" s="10"/>
      <c r="CF39" s="8" t="s">
        <v>259</v>
      </c>
      <c r="CG39" s="7" t="s">
        <v>92</v>
      </c>
      <c r="CH39" s="10"/>
      <c r="CI39" s="17"/>
      <c r="CJ39" s="10"/>
      <c r="CK39" s="17"/>
      <c r="CL39" s="12" t="str">
        <f>IF( AND(ISNUMBER(CI39),ISNUMBER(CK39)),DATEDIF(CI39,CK39,"D"),"")</f>
        <v/>
      </c>
    </row>
    <row r="40" spans="1:90">
      <c r="A40" s="7">
        <v>116</v>
      </c>
      <c r="B40" s="7" t="str">
        <f>IF(C40="201612","A",IF(C40="201706","B",IF(C40="201712","C",IF(C40="201806","D"))))</f>
        <v>D</v>
      </c>
      <c r="C40" s="54" t="str">
        <f>CONCATENATE(E40,IF(D40="décembre","12","06"))</f>
        <v>201806</v>
      </c>
      <c r="D40" s="8" t="s">
        <v>100</v>
      </c>
      <c r="E40" s="7">
        <v>2018</v>
      </c>
      <c r="F40" s="7" t="s">
        <v>260</v>
      </c>
      <c r="G40" s="7" t="s">
        <v>261</v>
      </c>
      <c r="H40" s="7">
        <v>73</v>
      </c>
      <c r="I40" s="8" t="s">
        <v>87</v>
      </c>
      <c r="J40" s="9">
        <v>16454</v>
      </c>
      <c r="K40" s="9">
        <v>43258</v>
      </c>
      <c r="L40" s="9">
        <v>43284</v>
      </c>
      <c r="M40" s="7">
        <v>26</v>
      </c>
      <c r="N40" s="8" t="s">
        <v>89</v>
      </c>
      <c r="O40" s="8" t="str">
        <f>IF(N40="Hemato","",IF(P40="CHC","Digestif",IF(P40="colon","Digestif",IF(P40="cholangiocarcinome","Digestif",IF(P40="corticosurrenalome","Surrenale",IF(P40="ependymome du cervelet","Cérébral",IF(P40="gastrique","Digestif",IF(P40="melanome","Cutané",IF(P40="oesophage","Digestif",IF(P40="ovaire","Gynécologique",IF(P40="pancreas","Digestif",IF(P40="prostate","Prostate",IF(P40="renal","Urinaire",IF(P40="sein","Gynécologique",IF(P40="TNE","TNE",IF(P40="uterus","Gynécologique",IF(P40="vessie","Urinaire",IF(P40="ORL","ORL",IF(P40="indeterminé","Indéterminé","")))))))))))))))))))</f>
        <v>Digestif</v>
      </c>
      <c r="P40" s="8" t="s">
        <v>262</v>
      </c>
      <c r="Q40" s="7">
        <v>151</v>
      </c>
      <c r="R40" s="7">
        <v>86</v>
      </c>
      <c r="S40" s="7">
        <v>74</v>
      </c>
      <c r="T40" s="7">
        <v>80</v>
      </c>
      <c r="U40" s="7">
        <f>IF('Référentiel recueil de données'!$Q40="NC","NC",IF('Référentiel recueil de données'!$S40="NC","NC",ROUND('Référentiel recueil de données'!$S40/('Référentiel recueil de données'!$Q40*'Référentiel recueil de données'!$Q40)*10000,0)))</f>
        <v>32</v>
      </c>
      <c r="V40" s="54" t="str">
        <f>IF(OR(Table_2[[#This Row],[interval imc]]="NC",Table_2[[#This Row],[interval imc]]=0),"non renseigné","renseigné")</f>
        <v>renseigné</v>
      </c>
      <c r="W40" s="54" t="str">
        <f>IF('Référentiel recueil de données'!$U127="NC","NC",IF(U40&lt;18.5,"&lt;18,5",IF(AND(U40&gt;=18.5,U40&lt;25),"entre 18,5 et 25",IF(AND(U40&gt;=25,U40&lt;30),"entre 25 et 30",IF(U40&gt;=30,"supérieur à 30")))))</f>
        <v>supérieur à 30</v>
      </c>
      <c r="X40" s="7">
        <v>3</v>
      </c>
      <c r="Y40" s="54" t="str">
        <f>IF(X40=0,0,IF(AND(X40&gt;0,X40&lt;5),"entre 1 et 5",IF(AND(X40&gt;=5,X40&lt;=10),"entre 5 et 10",IF(X40&gt;10,"supérieur à 10","????"))))</f>
        <v>entre 1 et 5</v>
      </c>
      <c r="Z40" s="54">
        <f>IF(AND(ISNUMBER(Table_2[[#This Row],[poids_entree]]),ISNUMBER(Table_2[[#This Row],[poids_sortie]])),Table_2[[#This Row],[poids_sortie]]-Table_2[[#This Row],[poids_entree]],"NC")</f>
        <v>6</v>
      </c>
      <c r="AA40" s="54">
        <f>IF(AND(ISNUMBER(Table_2[[#This Row],[poids_init]]),ISNUMBER(Table_2[[#This Row],[poids_entree]])),Table_2[[#This Row],[poids_entree]]-Table_2[[#This Row],[poids_init]],"NC")</f>
        <v>-12</v>
      </c>
      <c r="AB40" s="7">
        <f>IF(S40="NC","NC",IF(R40="NC","NC",ROUND(((R40-S40)/R40)*100,0)))</f>
        <v>14</v>
      </c>
      <c r="AC40" s="16" t="str">
        <f>IF(Z40="NC","NC",IF(Z40&gt;=0,"perte","gain"))</f>
        <v>perte</v>
      </c>
      <c r="AD40" s="7" t="str">
        <f>IF(AA40="NC","NC",IF(AA40&gt;=0,"perte","gain"))</f>
        <v>gain</v>
      </c>
      <c r="AE40" s="7">
        <f>IF(T40="NC","NC",IF(S40="NC","NC",ROUND(((S40-T40)/S40)*100,0)))</f>
        <v>-8</v>
      </c>
      <c r="AF40" s="7">
        <f>IF(ISNUMBER(Table_2[[#This Row],[% perte de poids DH]]),AE40*(-1),"NC")</f>
        <v>8</v>
      </c>
      <c r="AG40" s="16" t="str">
        <f>IF(AE40="NC","non renseigné","renseigné")</f>
        <v>renseigné</v>
      </c>
      <c r="AH40" s="7" t="str">
        <f>IF(AB40="NC","non renseigné","renseigné")</f>
        <v>renseigné</v>
      </c>
      <c r="AI40" s="54" t="str">
        <f>IF(OR(Table_2[[#This Row],[albumine]]="NC",Table_2[[#This Row],[albumine]]=0),"non renseigné","renseigné")</f>
        <v>renseigné</v>
      </c>
      <c r="AJ40" s="7">
        <v>30</v>
      </c>
      <c r="AK40" s="8" t="s">
        <v>645</v>
      </c>
      <c r="AL40" s="7" t="s">
        <v>92</v>
      </c>
      <c r="AM40" s="7">
        <v>40</v>
      </c>
      <c r="AN40" s="7" t="s">
        <v>92</v>
      </c>
      <c r="AO40" s="7" t="s">
        <v>92</v>
      </c>
      <c r="AP40" s="9">
        <v>43293</v>
      </c>
      <c r="AQ40" s="9" t="s">
        <v>92</v>
      </c>
      <c r="AR40" s="8">
        <v>0</v>
      </c>
      <c r="AS40" s="7">
        <v>0</v>
      </c>
      <c r="AT40" s="7" t="s">
        <v>132</v>
      </c>
      <c r="AU40" s="8" t="s">
        <v>95</v>
      </c>
      <c r="AV40" s="7" t="s">
        <v>92</v>
      </c>
      <c r="AW40" s="7" t="s">
        <v>151</v>
      </c>
      <c r="AX40" s="8" t="s">
        <v>94</v>
      </c>
      <c r="AY40" s="8" t="s">
        <v>94</v>
      </c>
      <c r="AZ40" s="8" t="s">
        <v>95</v>
      </c>
      <c r="BA40" s="7" t="s">
        <v>92</v>
      </c>
      <c r="BB40" s="7" t="s">
        <v>92</v>
      </c>
      <c r="BC40" s="8" t="s">
        <v>95</v>
      </c>
      <c r="BD40" s="8" t="s">
        <v>96</v>
      </c>
      <c r="BE40" s="7" t="s">
        <v>92</v>
      </c>
      <c r="BF40" s="7" t="s">
        <v>92</v>
      </c>
      <c r="BG40" s="7" t="s">
        <v>92</v>
      </c>
      <c r="BH40" s="7" t="s">
        <v>92</v>
      </c>
      <c r="BI40" s="7" t="s">
        <v>92</v>
      </c>
      <c r="BJ40" s="7" t="s">
        <v>92</v>
      </c>
      <c r="BK40" s="7" t="s">
        <v>92</v>
      </c>
      <c r="BL40" s="8" t="s">
        <v>94</v>
      </c>
      <c r="BM40" s="7" t="s">
        <v>92</v>
      </c>
      <c r="BN40" s="7" t="s">
        <v>92</v>
      </c>
      <c r="BO40" s="9">
        <v>43040</v>
      </c>
      <c r="BP40" s="7" t="s">
        <v>92</v>
      </c>
      <c r="BQ40" s="10" t="s">
        <v>95</v>
      </c>
      <c r="BR40" s="10" t="s">
        <v>95</v>
      </c>
      <c r="BS40" s="10" t="s">
        <v>116</v>
      </c>
      <c r="BT40" s="10" t="s">
        <v>95</v>
      </c>
      <c r="BU40" s="11" t="s">
        <v>92</v>
      </c>
      <c r="BV40" s="10" t="s">
        <v>92</v>
      </c>
      <c r="BW40" s="10" t="s">
        <v>92</v>
      </c>
      <c r="BX40" s="10"/>
      <c r="BY40" s="10"/>
      <c r="BZ40" s="10"/>
      <c r="CA40" s="10"/>
      <c r="CB40" s="10"/>
      <c r="CC40" s="10"/>
      <c r="CD40" s="10"/>
      <c r="CE40" s="10"/>
      <c r="CF40" s="7" t="s">
        <v>263</v>
      </c>
      <c r="CG40" s="7" t="s">
        <v>92</v>
      </c>
      <c r="CH40" s="10"/>
      <c r="CI40" s="17"/>
      <c r="CJ40" s="10"/>
      <c r="CK40" s="17"/>
      <c r="CL40" s="12" t="str">
        <f>IF( AND(ISNUMBER(CI40),ISNUMBER(CK40)),DATEDIF(CI40,CK40,"D"),"")</f>
        <v/>
      </c>
    </row>
    <row r="41" spans="1:90" ht="30">
      <c r="A41" s="7">
        <v>130</v>
      </c>
      <c r="B41" s="7" t="str">
        <f>IF(C41="201612","A",IF(C41="201706","B",IF(C41="201712","C",IF(C41="201806","D"))))</f>
        <v>C</v>
      </c>
      <c r="C41" s="54" t="str">
        <f>CONCATENATE(E41,IF(D41="décembre","12","06"))</f>
        <v>201712</v>
      </c>
      <c r="D41" s="8" t="s">
        <v>84</v>
      </c>
      <c r="E41" s="7">
        <v>2017</v>
      </c>
      <c r="F41" s="7" t="s">
        <v>264</v>
      </c>
      <c r="G41" s="7" t="s">
        <v>265</v>
      </c>
      <c r="H41" s="7">
        <v>58</v>
      </c>
      <c r="I41" s="8" t="s">
        <v>136</v>
      </c>
      <c r="J41" s="9">
        <v>21729</v>
      </c>
      <c r="K41" s="9">
        <v>43035</v>
      </c>
      <c r="L41" s="9">
        <v>43080</v>
      </c>
      <c r="M41" s="7">
        <v>45</v>
      </c>
      <c r="N41" s="8" t="s">
        <v>89</v>
      </c>
      <c r="O41" s="8" t="str">
        <f>IF(N41="Hemato","",IF(P41="CHC","Digestif",IF(P41="colon","Digestif",IF(P41="cholangiocarcinome","Digestif",IF(P41="corticosurrenalome","Surrenale",IF(P41="ependymome du cervelet","Cérébral",IF(P41="gastrique","Digestif",IF(P41="melanome","Cutané",IF(P41="oesophage","Digestif",IF(P41="ovaire","Gynécologique",IF(P41="pancreas","Digestif",IF(P41="prostate","Prostate",IF(P41="renal","Urinaire",IF(P41="sein","Gynécologique",IF(P41="TNE","TNE",IF(P41="uterus","Gynécologique",IF(P41="vessie","Urinaire",IF(P41="ORL","ORL",IF(P41="indeterminé","Indéterminé","")))))))))))))))))))</f>
        <v>Prostate</v>
      </c>
      <c r="P41" s="8" t="s">
        <v>209</v>
      </c>
      <c r="Q41" s="7">
        <v>184</v>
      </c>
      <c r="R41" s="7">
        <v>77</v>
      </c>
      <c r="S41" s="7">
        <v>69</v>
      </c>
      <c r="T41" s="7">
        <v>66</v>
      </c>
      <c r="U41" s="7">
        <f>IF('Référentiel recueil de données'!$Q41="NC","NC",IF('Référentiel recueil de données'!$S41="NC","NC",ROUND('Référentiel recueil de données'!$S41/('Référentiel recueil de données'!$Q41*'Référentiel recueil de données'!$Q41)*10000,0)))</f>
        <v>20</v>
      </c>
      <c r="V41" s="54" t="str">
        <f>IF(OR(Table_2[[#This Row],[interval imc]]="NC",Table_2[[#This Row],[interval imc]]=0),"non renseigné","renseigné")</f>
        <v>renseigné</v>
      </c>
      <c r="W41" s="54" t="str">
        <f>IF('Référentiel recueil de données'!$U83="NC","NC",IF(U41&lt;18.5,"&lt;18,5",IF(AND(U41&gt;=18.5,U41&lt;25),"entre 18,5 et 25",IF(AND(U41&gt;=25,U41&lt;30),"entre 25 et 30",IF(U41&gt;=30,"supérieur à 30")))))</f>
        <v>entre 18,5 et 25</v>
      </c>
      <c r="X41" s="7">
        <v>7</v>
      </c>
      <c r="Y41" s="54" t="str">
        <f>IF(X41=0,0,IF(AND(X41&gt;0,X41&lt;5),"entre 1 et 5",IF(AND(X41&gt;=5,X41&lt;=10),"entre 5 et 10",IF(X41&gt;10,"supérieur à 10","????"))))</f>
        <v>entre 5 et 10</v>
      </c>
      <c r="Z41" s="54">
        <f>IF(AND(ISNUMBER(Table_2[[#This Row],[poids_entree]]),ISNUMBER(Table_2[[#This Row],[poids_sortie]])),Table_2[[#This Row],[poids_sortie]]-Table_2[[#This Row],[poids_entree]],"NC")</f>
        <v>-3</v>
      </c>
      <c r="AA41" s="54">
        <f>IF(AND(ISNUMBER(Table_2[[#This Row],[poids_init]]),ISNUMBER(Table_2[[#This Row],[poids_entree]])),Table_2[[#This Row],[poids_entree]]-Table_2[[#This Row],[poids_init]],"NC")</f>
        <v>-8</v>
      </c>
      <c r="AB41" s="7">
        <f>IF(S41="NC","NC",IF(R41="NC","NC",ROUND(((R41-S41)/R41)*100,0)))</f>
        <v>10</v>
      </c>
      <c r="AC41" s="16" t="str">
        <f>IF(Z41="NC","NC",IF(Z41&gt;=0,"perte","gain"))</f>
        <v>gain</v>
      </c>
      <c r="AD41" s="7" t="str">
        <f>IF(AA41="NC","NC",IF(AA41&gt;=0,"perte","gain"))</f>
        <v>gain</v>
      </c>
      <c r="AE41" s="7">
        <f>IF(T41="NC","NC",IF(S41="NC","NC",ROUND(((S41-T41)/S41)*100,0)))</f>
        <v>4</v>
      </c>
      <c r="AF41" s="7">
        <f>IF(ISNUMBER(Table_2[[#This Row],[% perte de poids DH]]),AE41*(-1),"NC")</f>
        <v>-4</v>
      </c>
      <c r="AG41" s="16" t="str">
        <f>IF(AE41="NC","non renseigné","renseigné")</f>
        <v>renseigné</v>
      </c>
      <c r="AH41" s="7" t="str">
        <f>IF(AB41="NC","non renseigné","renseigné")</f>
        <v>renseigné</v>
      </c>
      <c r="AI41" s="54" t="str">
        <f>IF(OR(Table_2[[#This Row],[albumine]]="NC",Table_2[[#This Row],[albumine]]=0),"non renseigné","renseigné")</f>
        <v>renseigné</v>
      </c>
      <c r="AJ41" s="7">
        <v>30</v>
      </c>
      <c r="AK41" s="8" t="s">
        <v>644</v>
      </c>
      <c r="AL41" s="7" t="s">
        <v>92</v>
      </c>
      <c r="AM41" s="7">
        <v>20</v>
      </c>
      <c r="AN41" s="7" t="s">
        <v>92</v>
      </c>
      <c r="AO41" s="7" t="s">
        <v>92</v>
      </c>
      <c r="AP41" s="9">
        <v>43089</v>
      </c>
      <c r="AQ41" s="9">
        <v>43080</v>
      </c>
      <c r="AR41" s="8">
        <v>0</v>
      </c>
      <c r="AS41" s="7">
        <v>0</v>
      </c>
      <c r="AT41" s="7" t="s">
        <v>150</v>
      </c>
      <c r="AU41" s="7" t="s">
        <v>92</v>
      </c>
      <c r="AV41" s="7" t="s">
        <v>92</v>
      </c>
      <c r="AW41" s="7" t="s">
        <v>166</v>
      </c>
      <c r="AX41" s="8" t="s">
        <v>94</v>
      </c>
      <c r="AY41" s="8" t="s">
        <v>95</v>
      </c>
      <c r="AZ41" s="8" t="s">
        <v>95</v>
      </c>
      <c r="BA41" s="7" t="s">
        <v>92</v>
      </c>
      <c r="BB41" s="7" t="s">
        <v>92</v>
      </c>
      <c r="BC41" s="8" t="s">
        <v>95</v>
      </c>
      <c r="BD41" s="8" t="s">
        <v>96</v>
      </c>
      <c r="BE41" s="7" t="s">
        <v>92</v>
      </c>
      <c r="BF41" s="7" t="s">
        <v>92</v>
      </c>
      <c r="BG41" s="7" t="s">
        <v>92</v>
      </c>
      <c r="BH41" s="7" t="s">
        <v>92</v>
      </c>
      <c r="BI41" s="7" t="s">
        <v>92</v>
      </c>
      <c r="BJ41" s="7" t="s">
        <v>92</v>
      </c>
      <c r="BK41" s="7" t="s">
        <v>92</v>
      </c>
      <c r="BL41" s="8" t="s">
        <v>95</v>
      </c>
      <c r="BM41" s="7" t="s">
        <v>92</v>
      </c>
      <c r="BN41" s="7" t="s">
        <v>92</v>
      </c>
      <c r="BO41" s="9" t="s">
        <v>92</v>
      </c>
      <c r="BP41" s="7" t="s">
        <v>92</v>
      </c>
      <c r="BQ41" s="10" t="s">
        <v>94</v>
      </c>
      <c r="BR41" s="10" t="s">
        <v>95</v>
      </c>
      <c r="BS41" s="10" t="s">
        <v>97</v>
      </c>
      <c r="BT41" s="10" t="s">
        <v>95</v>
      </c>
      <c r="BU41" s="11" t="s">
        <v>92</v>
      </c>
      <c r="BV41" s="10" t="s">
        <v>92</v>
      </c>
      <c r="BW41" s="10" t="s">
        <v>92</v>
      </c>
      <c r="BX41" s="10"/>
      <c r="BY41" s="10"/>
      <c r="BZ41" s="10"/>
      <c r="CA41" s="10"/>
      <c r="CB41" s="10"/>
      <c r="CC41" s="10"/>
      <c r="CD41" s="10"/>
      <c r="CE41" s="10"/>
      <c r="CF41" s="7" t="s">
        <v>92</v>
      </c>
      <c r="CG41" s="7" t="s">
        <v>122</v>
      </c>
      <c r="CH41" s="10"/>
      <c r="CI41" s="17"/>
      <c r="CJ41" s="10"/>
      <c r="CK41" s="17"/>
      <c r="CL41" s="12" t="str">
        <f>IF( AND(ISNUMBER(CI41),ISNUMBER(CK41)),DATEDIF(CI41,CK41,"D"),"")</f>
        <v/>
      </c>
    </row>
    <row r="42" spans="1:90" ht="30">
      <c r="A42" s="7">
        <v>131</v>
      </c>
      <c r="B42" s="7" t="str">
        <f>IF(C42="201612","A",IF(C42="201706","B",IF(C42="201712","C",IF(C42="201806","D"))))</f>
        <v>C</v>
      </c>
      <c r="C42" s="54" t="str">
        <f>CONCATENATE(E42,IF(D42="décembre","12","06"))</f>
        <v>201712</v>
      </c>
      <c r="D42" s="8" t="s">
        <v>84</v>
      </c>
      <c r="E42" s="7">
        <v>2017</v>
      </c>
      <c r="F42" s="7" t="s">
        <v>266</v>
      </c>
      <c r="G42" s="7" t="s">
        <v>267</v>
      </c>
      <c r="H42" s="7">
        <v>67</v>
      </c>
      <c r="I42" s="8" t="s">
        <v>87</v>
      </c>
      <c r="J42" s="9">
        <v>18292</v>
      </c>
      <c r="K42" s="9">
        <v>43066</v>
      </c>
      <c r="L42" s="17">
        <v>43089</v>
      </c>
      <c r="M42" s="7">
        <v>23</v>
      </c>
      <c r="N42" s="8" t="s">
        <v>89</v>
      </c>
      <c r="O42" s="8" t="str">
        <f>IF(N42="Hemato","",IF(P42="CHC","Digestif",IF(P42="colon","Digestif",IF(P42="cholangiocarcinome","Digestif",IF(P42="corticosurrenalome","Surrenale",IF(P42="ependymome du cervelet","Cérébral",IF(P42="gastrique","Digestif",IF(P42="melanome","Cutané",IF(P42="oesophage","Digestif",IF(P42="ovaire","Gynécologique",IF(P42="pancreas","Digestif",IF(P42="prostate","Prostate",IF(P42="renal","Urinaire",IF(P42="sein","Gynécologique",IF(P42="TNE","TNE",IF(P42="uterus","Gynécologique",IF(P42="vessie","Urinaire",IF(P42="ORL","ORL",IF(P42="indeterminé","Indéterminé","")))))))))))))))))))</f>
        <v>ORL</v>
      </c>
      <c r="P42" s="8" t="s">
        <v>174</v>
      </c>
      <c r="Q42" s="7">
        <v>162</v>
      </c>
      <c r="R42" s="7">
        <v>55</v>
      </c>
      <c r="S42" s="7">
        <v>53</v>
      </c>
      <c r="T42" s="7">
        <v>57</v>
      </c>
      <c r="U42" s="7">
        <f>IF('Référentiel recueil de données'!$Q42="NC","NC",IF('Référentiel recueil de données'!$S42="NC","NC",ROUND('Référentiel recueil de données'!$S42/('Référentiel recueil de données'!$Q42*'Référentiel recueil de données'!$Q42)*10000,0)))</f>
        <v>20</v>
      </c>
      <c r="V42" s="54" t="str">
        <f>IF(OR(Table_2[[#This Row],[interval imc]]="NC",Table_2[[#This Row],[interval imc]]=0),"non renseigné","renseigné")</f>
        <v>renseigné</v>
      </c>
      <c r="W42" s="54" t="str">
        <f>IF('Référentiel recueil de données'!$U128="NC","NC",IF(U42&lt;18.5,"&lt;18,5",IF(AND(U42&gt;=18.5,U42&lt;25),"entre 18,5 et 25",IF(AND(U42&gt;=25,U42&lt;30),"entre 25 et 30",IF(U42&gt;=30,"supérieur à 30")))))</f>
        <v>entre 18,5 et 25</v>
      </c>
      <c r="X42" s="7">
        <v>3</v>
      </c>
      <c r="Y42" s="54" t="str">
        <f>IF(X42=0,0,IF(AND(X42&gt;0,X42&lt;5),"entre 1 et 5",IF(AND(X42&gt;=5,X42&lt;=10),"entre 5 et 10",IF(X42&gt;10,"supérieur à 10","????"))))</f>
        <v>entre 1 et 5</v>
      </c>
      <c r="Z42" s="54">
        <f>IF(AND(ISNUMBER(Table_2[[#This Row],[poids_entree]]),ISNUMBER(Table_2[[#This Row],[poids_sortie]])),Table_2[[#This Row],[poids_sortie]]-Table_2[[#This Row],[poids_entree]],"NC")</f>
        <v>4</v>
      </c>
      <c r="AA42" s="54">
        <f>IF(AND(ISNUMBER(Table_2[[#This Row],[poids_init]]),ISNUMBER(Table_2[[#This Row],[poids_entree]])),Table_2[[#This Row],[poids_entree]]-Table_2[[#This Row],[poids_init]],"NC")</f>
        <v>-2</v>
      </c>
      <c r="AB42" s="7">
        <f>IF(S42="NC","NC",IF(R42="NC","NC",ROUND(((R42-S42)/R42)*100,0)))</f>
        <v>4</v>
      </c>
      <c r="AC42" s="16" t="str">
        <f>IF(Z42="NC","NC",IF(Z42&gt;=0,"perte","gain"))</f>
        <v>perte</v>
      </c>
      <c r="AD42" s="7" t="str">
        <f>IF(AA42="NC","NC",IF(AA42&gt;=0,"perte","gain"))</f>
        <v>gain</v>
      </c>
      <c r="AE42" s="7">
        <f>IF(T42="NC","NC",IF(S42="NC","NC",ROUND(((S42-T42)/S42)*100,0)))</f>
        <v>-8</v>
      </c>
      <c r="AF42" s="7">
        <f>IF(ISNUMBER(Table_2[[#This Row],[% perte de poids DH]]),AE42*(-1),"NC")</f>
        <v>8</v>
      </c>
      <c r="AG42" s="16" t="str">
        <f>IF(AE42="NC","non renseigné","renseigné")</f>
        <v>renseigné</v>
      </c>
      <c r="AH42" s="7" t="str">
        <f>IF(AB42="NC","non renseigné","renseigné")</f>
        <v>renseigné</v>
      </c>
      <c r="AI42" s="54" t="str">
        <f>IF(OR(Table_2[[#This Row],[albumine]]="NC",Table_2[[#This Row],[albumine]]=0),"non renseigné","renseigné")</f>
        <v>renseigné</v>
      </c>
      <c r="AJ42" s="7">
        <v>22</v>
      </c>
      <c r="AK42" s="8" t="s">
        <v>644</v>
      </c>
      <c r="AL42" s="7" t="s">
        <v>92</v>
      </c>
      <c r="AM42" s="7">
        <v>54</v>
      </c>
      <c r="AN42" s="7" t="s">
        <v>92</v>
      </c>
      <c r="AO42" s="7" t="s">
        <v>92</v>
      </c>
      <c r="AP42" s="9">
        <v>43194</v>
      </c>
      <c r="AQ42" s="9" t="s">
        <v>92</v>
      </c>
      <c r="AR42" s="8">
        <v>0</v>
      </c>
      <c r="AS42" s="7">
        <v>0</v>
      </c>
      <c r="AT42" s="7" t="s">
        <v>132</v>
      </c>
      <c r="AU42" s="8" t="s">
        <v>95</v>
      </c>
      <c r="AV42" s="7" t="s">
        <v>92</v>
      </c>
      <c r="AW42" s="7" t="s">
        <v>92</v>
      </c>
      <c r="AX42" s="8" t="s">
        <v>95</v>
      </c>
      <c r="AY42" s="8" t="s">
        <v>94</v>
      </c>
      <c r="AZ42" s="8" t="s">
        <v>95</v>
      </c>
      <c r="BA42" s="7" t="s">
        <v>92</v>
      </c>
      <c r="BB42" s="7" t="s">
        <v>92</v>
      </c>
      <c r="BC42" s="8" t="s">
        <v>95</v>
      </c>
      <c r="BD42" s="7" t="s">
        <v>175</v>
      </c>
      <c r="BE42" s="8" t="s">
        <v>176</v>
      </c>
      <c r="BF42" s="7" t="s">
        <v>92</v>
      </c>
      <c r="BG42" s="7" t="s">
        <v>92</v>
      </c>
      <c r="BH42" s="7" t="s">
        <v>92</v>
      </c>
      <c r="BI42" s="7" t="s">
        <v>92</v>
      </c>
      <c r="BJ42" s="7" t="s">
        <v>92</v>
      </c>
      <c r="BK42" s="7" t="s">
        <v>92</v>
      </c>
      <c r="BL42" s="8" t="s">
        <v>95</v>
      </c>
      <c r="BM42" s="7" t="s">
        <v>92</v>
      </c>
      <c r="BN42" s="7" t="s">
        <v>92</v>
      </c>
      <c r="BO42" s="9" t="s">
        <v>92</v>
      </c>
      <c r="BP42" s="7" t="s">
        <v>92</v>
      </c>
      <c r="BQ42" s="10" t="s">
        <v>95</v>
      </c>
      <c r="BR42" s="10" t="s">
        <v>94</v>
      </c>
      <c r="BS42" s="10" t="s">
        <v>105</v>
      </c>
      <c r="BT42" s="10" t="s">
        <v>95</v>
      </c>
      <c r="BU42" s="11" t="s">
        <v>92</v>
      </c>
      <c r="BV42" s="10" t="s">
        <v>92</v>
      </c>
      <c r="BW42" s="10" t="s">
        <v>92</v>
      </c>
      <c r="BX42" s="10"/>
      <c r="BY42" s="10"/>
      <c r="BZ42" s="10"/>
      <c r="CA42" s="10"/>
      <c r="CB42" s="10"/>
      <c r="CC42" s="10"/>
      <c r="CD42" s="10"/>
      <c r="CE42" s="10"/>
      <c r="CF42" s="7" t="s">
        <v>92</v>
      </c>
      <c r="CG42" s="7" t="s">
        <v>268</v>
      </c>
      <c r="CH42" s="10"/>
      <c r="CI42" s="17"/>
      <c r="CJ42" s="10"/>
      <c r="CK42" s="17"/>
      <c r="CL42" s="12" t="str">
        <f>IF( AND(ISNUMBER(CI42),ISNUMBER(CK42)),DATEDIF(CI42,CK42,"D"),"")</f>
        <v/>
      </c>
    </row>
    <row r="43" spans="1:90" ht="30">
      <c r="A43" s="7">
        <v>94</v>
      </c>
      <c r="B43" s="7" t="str">
        <f>IF(C43="201612","A",IF(C43="201706","B",IF(C43="201712","C",IF(C43="201806","D"))))</f>
        <v>D</v>
      </c>
      <c r="C43" s="54" t="str">
        <f>CONCATENATE(E43,IF(D43="décembre","12","06"))</f>
        <v>201806</v>
      </c>
      <c r="D43" s="8" t="s">
        <v>100</v>
      </c>
      <c r="E43" s="7">
        <v>2018</v>
      </c>
      <c r="F43" s="7" t="s">
        <v>269</v>
      </c>
      <c r="G43" s="7" t="s">
        <v>195</v>
      </c>
      <c r="H43" s="7">
        <v>84</v>
      </c>
      <c r="I43" s="8" t="s">
        <v>136</v>
      </c>
      <c r="J43" s="9">
        <v>12539</v>
      </c>
      <c r="K43" s="9">
        <v>43251</v>
      </c>
      <c r="L43" s="9">
        <v>43258</v>
      </c>
      <c r="M43" s="7">
        <v>7</v>
      </c>
      <c r="N43" s="8" t="s">
        <v>89</v>
      </c>
      <c r="O43" s="8" t="str">
        <f>IF(N43="Hemato","",IF(P43="CHC","Digestif",IF(P43="colon","Digestif",IF(P43="cholangiocarcinome","Digestif",IF(P43="corticosurrenalome","Surrenale",IF(P43="ependymome du cervelet","Cérébral",IF(P43="gastrique","Digestif",IF(P43="melanome","Cutané",IF(P43="oesophage","Digestif",IF(P43="ovaire","Gynécologique",IF(P43="pancreas","Digestif",IF(P43="prostate","Prostate",IF(P43="renal","Urinaire",IF(P43="sein","Gynécologique",IF(P43="TNE","TNE",IF(P43="uterus","Gynécologique",IF(P43="vessie","Urinaire",IF(P43="ORL","ORL",IF(P43="indeterminé","Indéterminé","")))))))))))))))))))</f>
        <v>Urinaire</v>
      </c>
      <c r="P43" s="8" t="s">
        <v>149</v>
      </c>
      <c r="Q43" s="7">
        <v>176</v>
      </c>
      <c r="R43" s="7">
        <v>97</v>
      </c>
      <c r="S43" s="7">
        <v>78</v>
      </c>
      <c r="T43" s="7">
        <v>81</v>
      </c>
      <c r="U43" s="7">
        <f>IF('Référentiel recueil de données'!$Q43="NC","NC",IF('Référentiel recueil de données'!$S43="NC","NC",ROUND('Référentiel recueil de données'!$S43/('Référentiel recueil de données'!$Q43*'Référentiel recueil de données'!$Q43)*10000,0)))</f>
        <v>25</v>
      </c>
      <c r="V43" s="54" t="str">
        <f>IF(OR(Table_2[[#This Row],[interval imc]]="NC",Table_2[[#This Row],[interval imc]]=0),"non renseigné","renseigné")</f>
        <v>renseigné</v>
      </c>
      <c r="W43" s="54" t="str">
        <f>IF('Référentiel recueil de données'!$U116="NC","NC",IF(U43&lt;18.5,"&lt;18,5",IF(AND(U43&gt;=18.5,U43&lt;25),"entre 18,5 et 25",IF(AND(U43&gt;=25,U43&lt;30),"entre 25 et 30",IF(U43&gt;=30,"supérieur à 30")))))</f>
        <v>entre 25 et 30</v>
      </c>
      <c r="X43" s="7">
        <v>1</v>
      </c>
      <c r="Y43" s="54" t="str">
        <f>IF(X43=0,0,IF(AND(X43&gt;0,X43&lt;5),"entre 1 et 5",IF(AND(X43&gt;=5,X43&lt;=10),"entre 5 et 10",IF(X43&gt;10,"supérieur à 10","????"))))</f>
        <v>entre 1 et 5</v>
      </c>
      <c r="Z43" s="54">
        <f>IF(AND(ISNUMBER(Table_2[[#This Row],[poids_entree]]),ISNUMBER(Table_2[[#This Row],[poids_sortie]])),Table_2[[#This Row],[poids_sortie]]-Table_2[[#This Row],[poids_entree]],"NC")</f>
        <v>3</v>
      </c>
      <c r="AA43" s="54">
        <f>IF(AND(ISNUMBER(Table_2[[#This Row],[poids_init]]),ISNUMBER(Table_2[[#This Row],[poids_entree]])),Table_2[[#This Row],[poids_entree]]-Table_2[[#This Row],[poids_init]],"NC")</f>
        <v>-19</v>
      </c>
      <c r="AB43" s="7">
        <f>IF(S43="NC","NC",IF(R43="NC","NC",ROUND(((R43-S43)/R43)*100,0)))</f>
        <v>20</v>
      </c>
      <c r="AC43" s="16" t="str">
        <f>IF(Z43="NC","NC",IF(Z43&gt;=0,"perte","gain"))</f>
        <v>perte</v>
      </c>
      <c r="AD43" s="7" t="str">
        <f>IF(AA43="NC","NC",IF(AA43&gt;=0,"perte","gain"))</f>
        <v>gain</v>
      </c>
      <c r="AE43" s="7">
        <f>IF(T43="NC","NC",IF(S43="NC","NC",ROUND(((S43-T43)/S43)*100,0)))</f>
        <v>-4</v>
      </c>
      <c r="AF43" s="7">
        <f>IF(ISNUMBER(Table_2[[#This Row],[% perte de poids DH]]),AE43*(-1),"NC")</f>
        <v>4</v>
      </c>
      <c r="AG43" s="16" t="str">
        <f>IF(AE43="NC","non renseigné","renseigné")</f>
        <v>renseigné</v>
      </c>
      <c r="AH43" s="7" t="str">
        <f>IF(AB43="NC","non renseigné","renseigné")</f>
        <v>renseigné</v>
      </c>
      <c r="AI43" s="54" t="str">
        <f>IF(OR(Table_2[[#This Row],[albumine]]="NC",Table_2[[#This Row],[albumine]]=0),"non renseigné","renseigné")</f>
        <v>non renseigné</v>
      </c>
      <c r="AJ43" s="8" t="s">
        <v>92</v>
      </c>
      <c r="AK43" s="8" t="s">
        <v>646</v>
      </c>
      <c r="AL43" s="7" t="s">
        <v>92</v>
      </c>
      <c r="AM43" s="7" t="s">
        <v>92</v>
      </c>
      <c r="AN43" s="7" t="s">
        <v>92</v>
      </c>
      <c r="AO43" s="7" t="s">
        <v>92</v>
      </c>
      <c r="AP43" s="9">
        <v>43314</v>
      </c>
      <c r="AQ43" s="9" t="s">
        <v>92</v>
      </c>
      <c r="AR43" s="8">
        <v>1</v>
      </c>
      <c r="AS43" s="7">
        <v>2</v>
      </c>
      <c r="AT43" s="7" t="s">
        <v>150</v>
      </c>
      <c r="AU43" s="7" t="s">
        <v>92</v>
      </c>
      <c r="AV43" s="7" t="s">
        <v>92</v>
      </c>
      <c r="AW43" s="7" t="s">
        <v>92</v>
      </c>
      <c r="AX43" s="8" t="s">
        <v>95</v>
      </c>
      <c r="AY43" s="8" t="s">
        <v>95</v>
      </c>
      <c r="AZ43" s="8" t="s">
        <v>95</v>
      </c>
      <c r="BA43" s="7" t="s">
        <v>92</v>
      </c>
      <c r="BB43" s="8" t="s">
        <v>95</v>
      </c>
      <c r="BC43" s="8" t="s">
        <v>94</v>
      </c>
      <c r="BD43" s="8" t="s">
        <v>96</v>
      </c>
      <c r="BE43" s="7" t="s">
        <v>92</v>
      </c>
      <c r="BF43" s="7" t="s">
        <v>92</v>
      </c>
      <c r="BG43" s="7" t="s">
        <v>92</v>
      </c>
      <c r="BH43" s="7" t="s">
        <v>92</v>
      </c>
      <c r="BI43" s="7" t="s">
        <v>92</v>
      </c>
      <c r="BJ43" s="7" t="s">
        <v>92</v>
      </c>
      <c r="BK43" s="7" t="s">
        <v>92</v>
      </c>
      <c r="BL43" s="8" t="s">
        <v>94</v>
      </c>
      <c r="BM43" s="7" t="s">
        <v>92</v>
      </c>
      <c r="BN43" s="7" t="s">
        <v>92</v>
      </c>
      <c r="BO43" s="9">
        <v>43132</v>
      </c>
      <c r="BP43" s="7" t="s">
        <v>92</v>
      </c>
      <c r="BQ43" s="10" t="s">
        <v>95</v>
      </c>
      <c r="BR43" s="10" t="s">
        <v>95</v>
      </c>
      <c r="BS43" s="10" t="s">
        <v>116</v>
      </c>
      <c r="BT43" s="10" t="s">
        <v>95</v>
      </c>
      <c r="BU43" s="11" t="s">
        <v>92</v>
      </c>
      <c r="BV43" s="10" t="s">
        <v>92</v>
      </c>
      <c r="BW43" s="10" t="s">
        <v>92</v>
      </c>
      <c r="BX43" s="10"/>
      <c r="BY43" s="10"/>
      <c r="BZ43" s="10"/>
      <c r="CA43" s="10"/>
      <c r="CB43" s="10"/>
      <c r="CC43" s="10"/>
      <c r="CD43" s="10"/>
      <c r="CE43" s="10"/>
      <c r="CF43" s="7" t="s">
        <v>92</v>
      </c>
      <c r="CG43" s="7" t="s">
        <v>270</v>
      </c>
      <c r="CH43" s="10"/>
      <c r="CI43" s="17"/>
      <c r="CJ43" s="10"/>
      <c r="CK43" s="17"/>
      <c r="CL43" s="12" t="str">
        <f>IF( AND(ISNUMBER(CI43),ISNUMBER(CK43)),DATEDIF(CI43,CK43,"D"),"")</f>
        <v/>
      </c>
    </row>
    <row r="44" spans="1:90" ht="30">
      <c r="A44" s="7">
        <v>132</v>
      </c>
      <c r="B44" s="7" t="str">
        <f>IF(C44="201612","A",IF(C44="201706","B",IF(C44="201712","C",IF(C44="201806","D"))))</f>
        <v>C</v>
      </c>
      <c r="C44" s="54" t="str">
        <f>CONCATENATE(E44,IF(D44="décembre","12","06"))</f>
        <v>201712</v>
      </c>
      <c r="D44" s="8" t="s">
        <v>84</v>
      </c>
      <c r="E44" s="7">
        <v>2017</v>
      </c>
      <c r="F44" s="7" t="s">
        <v>271</v>
      </c>
      <c r="G44" s="7" t="s">
        <v>272</v>
      </c>
      <c r="H44" s="7">
        <v>71</v>
      </c>
      <c r="I44" s="8" t="s">
        <v>136</v>
      </c>
      <c r="J44" s="9">
        <v>16890</v>
      </c>
      <c r="K44" s="9">
        <v>43052</v>
      </c>
      <c r="L44" s="9">
        <v>43083</v>
      </c>
      <c r="M44" s="7">
        <v>31</v>
      </c>
      <c r="N44" s="8" t="s">
        <v>89</v>
      </c>
      <c r="O44" s="8" t="str">
        <f>IF(N44="Hemato","",IF(P44="CHC","Digestif",IF(P44="colon","Digestif",IF(P44="cholangiocarcinome","Digestif",IF(P44="corticosurrenalome","Surrenale",IF(P44="ependymome du cervelet","Cérébral",IF(P44="gastrique","Digestif",IF(P44="melanome","Cutané",IF(P44="oesophage","Digestif",IF(P44="ovaire","Gynécologique",IF(P44="pancreas","Digestif",IF(P44="prostate","Prostate",IF(P44="renal","Urinaire",IF(P44="sein","Gynécologique",IF(P44="TNE","TNE",IF(P44="uterus","Gynécologique",IF(P44="vessie","Urinaire",IF(P44="ORL","ORL",IF(P44="indeterminé","Indéterminé","")))))))))))))))))))</f>
        <v>ORL</v>
      </c>
      <c r="P44" s="8" t="s">
        <v>174</v>
      </c>
      <c r="Q44" s="7">
        <v>174</v>
      </c>
      <c r="R44" s="7" t="s">
        <v>92</v>
      </c>
      <c r="S44" s="7">
        <v>72</v>
      </c>
      <c r="T44" s="7">
        <v>70</v>
      </c>
      <c r="U44" s="7">
        <f>IF('Référentiel recueil de données'!$Q44="NC","NC",IF('Référentiel recueil de données'!$S44="NC","NC",ROUND('Référentiel recueil de données'!$S44/('Référentiel recueil de données'!$Q44*'Référentiel recueil de données'!$Q44)*10000,0)))</f>
        <v>24</v>
      </c>
      <c r="V44" s="54" t="str">
        <f>IF(OR(Table_2[[#This Row],[interval imc]]="NC",Table_2[[#This Row],[interval imc]]=0),"non renseigné","renseigné")</f>
        <v>renseigné</v>
      </c>
      <c r="W44" s="54" t="str">
        <f>IF('Référentiel recueil de données'!$U89="NC","NC",IF(U44&lt;18.5,"&lt;18,5",IF(AND(U44&gt;=18.5,U44&lt;25),"entre 18,5 et 25",IF(AND(U44&gt;=25,U44&lt;30),"entre 25 et 30",IF(U44&gt;=30,"supérieur à 30")))))</f>
        <v>entre 18,5 et 25</v>
      </c>
      <c r="X44" s="7">
        <v>3</v>
      </c>
      <c r="Y44" s="54" t="str">
        <f>IF(X44=0,0,IF(AND(X44&gt;0,X44&lt;5),"entre 1 et 5",IF(AND(X44&gt;=5,X44&lt;=10),"entre 5 et 10",IF(X44&gt;10,"supérieur à 10","????"))))</f>
        <v>entre 1 et 5</v>
      </c>
      <c r="Z44" s="54">
        <f>IF(AND(ISNUMBER(Table_2[[#This Row],[poids_entree]]),ISNUMBER(Table_2[[#This Row],[poids_sortie]])),Table_2[[#This Row],[poids_sortie]]-Table_2[[#This Row],[poids_entree]],"NC")</f>
        <v>-2</v>
      </c>
      <c r="AA44" s="54" t="str">
        <f>IF(AND(ISNUMBER(Table_2[[#This Row],[poids_init]]),ISNUMBER(Table_2[[#This Row],[poids_entree]])),Table_2[[#This Row],[poids_entree]]-Table_2[[#This Row],[poids_init]],"NC")</f>
        <v>NC</v>
      </c>
      <c r="AB44" s="7" t="str">
        <f>IF(S44="NC","NC",IF(R44="NC","NC",ROUND(((R44-S44)/R44)*100,0)))</f>
        <v>NC</v>
      </c>
      <c r="AC44" s="16" t="str">
        <f>IF(Z44="NC","NC",IF(Z44&gt;=0,"perte","gain"))</f>
        <v>gain</v>
      </c>
      <c r="AD44" s="7" t="str">
        <f>IF(AA44="NC","NC",IF(AA44&gt;=0,"perte","gain"))</f>
        <v>NC</v>
      </c>
      <c r="AE44" s="7">
        <f>IF(T44="NC","NC",IF(S44="NC","NC",ROUND(((S44-T44)/S44)*100,0)))</f>
        <v>3</v>
      </c>
      <c r="AF44" s="7">
        <f>IF(ISNUMBER(Table_2[[#This Row],[% perte de poids DH]]),AE44*(-1),"NC")</f>
        <v>-3</v>
      </c>
      <c r="AG44" s="16" t="str">
        <f>IF(AE44="NC","non renseigné","renseigné")</f>
        <v>renseigné</v>
      </c>
      <c r="AH44" s="7" t="str">
        <f>IF(AB44="NC","non renseigné","renseigné")</f>
        <v>non renseigné</v>
      </c>
      <c r="AI44" s="54" t="str">
        <f>IF(OR(Table_2[[#This Row],[albumine]]="NC",Table_2[[#This Row],[albumine]]=0),"non renseigné","renseigné")</f>
        <v>renseigné</v>
      </c>
      <c r="AJ44" s="7">
        <v>19</v>
      </c>
      <c r="AK44" s="8" t="s">
        <v>645</v>
      </c>
      <c r="AL44" s="7" t="s">
        <v>92</v>
      </c>
      <c r="AM44" s="7" t="s">
        <v>92</v>
      </c>
      <c r="AN44" s="7" t="s">
        <v>92</v>
      </c>
      <c r="AO44" s="7" t="s">
        <v>92</v>
      </c>
      <c r="AP44" s="9">
        <v>43277</v>
      </c>
      <c r="AQ44" s="9">
        <v>43250</v>
      </c>
      <c r="AR44" s="8">
        <v>0</v>
      </c>
      <c r="AS44" s="7">
        <v>0</v>
      </c>
      <c r="AT44" s="7" t="s">
        <v>92</v>
      </c>
      <c r="AU44" s="8" t="s">
        <v>95</v>
      </c>
      <c r="AV44" s="7" t="s">
        <v>92</v>
      </c>
      <c r="AW44" s="7" t="s">
        <v>151</v>
      </c>
      <c r="AX44" s="8" t="s">
        <v>94</v>
      </c>
      <c r="AY44" s="8" t="s">
        <v>94</v>
      </c>
      <c r="AZ44" s="8" t="s">
        <v>94</v>
      </c>
      <c r="BA44" s="7" t="s">
        <v>92</v>
      </c>
      <c r="BB44" s="8" t="s">
        <v>94</v>
      </c>
      <c r="BC44" s="8" t="s">
        <v>94</v>
      </c>
      <c r="BD44" s="8" t="s">
        <v>113</v>
      </c>
      <c r="BE44" s="7" t="s">
        <v>92</v>
      </c>
      <c r="BF44" s="8" t="s">
        <v>94</v>
      </c>
      <c r="BG44" s="8" t="s">
        <v>95</v>
      </c>
      <c r="BH44" s="7" t="s">
        <v>92</v>
      </c>
      <c r="BI44" s="7" t="s">
        <v>92</v>
      </c>
      <c r="BJ44" s="7" t="s">
        <v>92</v>
      </c>
      <c r="BK44" s="7" t="s">
        <v>92</v>
      </c>
      <c r="BL44" s="8" t="s">
        <v>94</v>
      </c>
      <c r="BM44" s="7" t="s">
        <v>92</v>
      </c>
      <c r="BN44" s="7" t="s">
        <v>115</v>
      </c>
      <c r="BO44" s="9" t="s">
        <v>92</v>
      </c>
      <c r="BP44" s="7" t="s">
        <v>92</v>
      </c>
      <c r="BQ44" s="10" t="s">
        <v>95</v>
      </c>
      <c r="BR44" s="10" t="s">
        <v>94</v>
      </c>
      <c r="BS44" s="10" t="s">
        <v>105</v>
      </c>
      <c r="BT44" s="10" t="s">
        <v>94</v>
      </c>
      <c r="BU44" s="11">
        <v>43060</v>
      </c>
      <c r="BV44" s="10" t="s">
        <v>71</v>
      </c>
      <c r="BW44" s="10" t="s">
        <v>273</v>
      </c>
      <c r="BX44" s="10"/>
      <c r="BY44" s="10"/>
      <c r="BZ44" s="10" t="s">
        <v>94</v>
      </c>
      <c r="CA44" s="10"/>
      <c r="CB44" s="10"/>
      <c r="CC44" s="10"/>
      <c r="CD44" s="10"/>
      <c r="CE44" s="10"/>
      <c r="CF44" s="7" t="s">
        <v>274</v>
      </c>
      <c r="CG44" s="7" t="s">
        <v>275</v>
      </c>
      <c r="CH44" s="10" t="s">
        <v>95</v>
      </c>
      <c r="CI44" s="17">
        <v>43054</v>
      </c>
      <c r="CJ44" s="10" t="s">
        <v>94</v>
      </c>
      <c r="CK44" s="17">
        <v>43271</v>
      </c>
      <c r="CL44" s="12">
        <f>IF( AND(ISNUMBER(CI44),ISNUMBER(CK44)),DATEDIF(CI44,CK44,"D"),"")</f>
        <v>217</v>
      </c>
    </row>
    <row r="45" spans="1:90" ht="30">
      <c r="A45" s="7">
        <v>146</v>
      </c>
      <c r="B45" s="7" t="str">
        <f>IF(C45="201612","A",IF(C45="201706","B",IF(C45="201712","C",IF(C45="201806","D"))))</f>
        <v>C</v>
      </c>
      <c r="C45" s="54" t="str">
        <f>CONCATENATE(E45,IF(D45="décembre","12","06"))</f>
        <v>201712</v>
      </c>
      <c r="D45" s="8" t="s">
        <v>84</v>
      </c>
      <c r="E45" s="7">
        <v>2017</v>
      </c>
      <c r="F45" s="7" t="s">
        <v>276</v>
      </c>
      <c r="G45" s="7" t="s">
        <v>277</v>
      </c>
      <c r="H45" s="7">
        <v>54</v>
      </c>
      <c r="I45" s="8" t="s">
        <v>136</v>
      </c>
      <c r="J45" s="9">
        <v>23230</v>
      </c>
      <c r="K45" s="9">
        <v>43075</v>
      </c>
      <c r="L45" s="9">
        <v>43090</v>
      </c>
      <c r="M45" s="7">
        <v>15</v>
      </c>
      <c r="N45" s="8" t="s">
        <v>89</v>
      </c>
      <c r="O45" s="8" t="str">
        <f>IF(N45="Hemato","",IF(P45="CHC","Digestif",IF(P45="colon","Digestif",IF(P45="cholangiocarcinome","Digestif",IF(P45="corticosurrenalome","Surrenale",IF(P45="ependymome du cervelet","Cérébral",IF(P45="gastrique","Digestif",IF(P45="melanome","Cutané",IF(P45="oesophage","Digestif",IF(P45="ovaire","Gynécologique",IF(P45="pancreas","Digestif",IF(P45="prostate","Prostate",IF(P45="renal","Urinaire",IF(P45="sein","Gynécologique",IF(P45="TNE","TNE",IF(P45="uterus","Gynécologique",IF(P45="vessie","Urinaire",IF(P45="ORL","ORL",IF(P45="indeterminé","Indéterminé","")))))))))))))))))))</f>
        <v>Digestif</v>
      </c>
      <c r="P45" s="8" t="s">
        <v>161</v>
      </c>
      <c r="Q45" s="7">
        <v>183</v>
      </c>
      <c r="R45" s="7">
        <v>61</v>
      </c>
      <c r="S45" s="7">
        <v>51</v>
      </c>
      <c r="T45" s="7">
        <v>49</v>
      </c>
      <c r="U45" s="7">
        <f>IF('Référentiel recueil de données'!$Q45="NC","NC",IF('Référentiel recueil de données'!$S45="NC","NC",ROUND('Référentiel recueil de données'!$S45/('Référentiel recueil de données'!$Q45*'Référentiel recueil de données'!$Q45)*10000,0)))</f>
        <v>15</v>
      </c>
      <c r="V45" s="54" t="str">
        <f>IF(OR(Table_2[[#This Row],[interval imc]]="NC",Table_2[[#This Row],[interval imc]]=0),"non renseigné","renseigné")</f>
        <v>renseigné</v>
      </c>
      <c r="W45" s="54" t="str">
        <f>IF('Référentiel recueil de données'!$U84="NC","NC",IF(U45&lt;18.5,"&lt;18,5",IF(AND(U45&gt;=18.5,U45&lt;25),"entre 18,5 et 25",IF(AND(U45&gt;=25,U45&lt;30),"entre 25 et 30",IF(U45&gt;=30,"supérieur à 30")))))</f>
        <v>&lt;18,5</v>
      </c>
      <c r="X45" s="7">
        <v>2</v>
      </c>
      <c r="Y45" s="54" t="str">
        <f>IF(X45=0,0,IF(AND(X45&gt;0,X45&lt;5),"entre 1 et 5",IF(AND(X45&gt;=5,X45&lt;=10),"entre 5 et 10",IF(X45&gt;10,"supérieur à 10","????"))))</f>
        <v>entre 1 et 5</v>
      </c>
      <c r="Z45" s="54">
        <f>IF(AND(ISNUMBER(Table_2[[#This Row],[poids_entree]]),ISNUMBER(Table_2[[#This Row],[poids_sortie]])),Table_2[[#This Row],[poids_sortie]]-Table_2[[#This Row],[poids_entree]],"NC")</f>
        <v>-2</v>
      </c>
      <c r="AA45" s="54">
        <f>IF(AND(ISNUMBER(Table_2[[#This Row],[poids_init]]),ISNUMBER(Table_2[[#This Row],[poids_entree]])),Table_2[[#This Row],[poids_entree]]-Table_2[[#This Row],[poids_init]],"NC")</f>
        <v>-10</v>
      </c>
      <c r="AB45" s="7">
        <f>IF(S45="NC","NC",IF(R45="NC","NC",ROUND(((R45-S45)/R45)*100,0)))</f>
        <v>16</v>
      </c>
      <c r="AC45" s="16" t="str">
        <f>IF(Z45="NC","NC",IF(Z45&gt;=0,"perte","gain"))</f>
        <v>gain</v>
      </c>
      <c r="AD45" s="7" t="str">
        <f>IF(AA45="NC","NC",IF(AA45&gt;=0,"perte","gain"))</f>
        <v>gain</v>
      </c>
      <c r="AE45" s="7">
        <f>IF(T45="NC","NC",IF(S45="NC","NC",ROUND(((S45-T45)/S45)*100,0)))</f>
        <v>4</v>
      </c>
      <c r="AF45" s="7">
        <f>IF(ISNUMBER(Table_2[[#This Row],[% perte de poids DH]]),AE45*(-1),"NC")</f>
        <v>-4</v>
      </c>
      <c r="AG45" s="16" t="str">
        <f>IF(AE45="NC","non renseigné","renseigné")</f>
        <v>renseigné</v>
      </c>
      <c r="AH45" s="7" t="str">
        <f>IF(AB45="NC","non renseigné","renseigné")</f>
        <v>renseigné</v>
      </c>
      <c r="AI45" s="54" t="str">
        <f>IF(OR(Table_2[[#This Row],[albumine]]="NC",Table_2[[#This Row],[albumine]]=0),"non renseigné","renseigné")</f>
        <v>non renseigné</v>
      </c>
      <c r="AJ45" s="7" t="s">
        <v>92</v>
      </c>
      <c r="AK45" s="8" t="s">
        <v>645</v>
      </c>
      <c r="AL45" s="7" t="s">
        <v>92</v>
      </c>
      <c r="AM45" s="7" t="s">
        <v>92</v>
      </c>
      <c r="AN45" s="7" t="s">
        <v>92</v>
      </c>
      <c r="AO45" s="7" t="s">
        <v>92</v>
      </c>
      <c r="AP45" s="9">
        <v>43162</v>
      </c>
      <c r="AQ45" s="9">
        <v>43158</v>
      </c>
      <c r="AR45" s="7">
        <v>3</v>
      </c>
      <c r="AS45" s="7">
        <v>2</v>
      </c>
      <c r="AT45" s="7" t="s">
        <v>132</v>
      </c>
      <c r="AU45" s="7" t="s">
        <v>92</v>
      </c>
      <c r="AV45" s="7" t="s">
        <v>92</v>
      </c>
      <c r="AW45" s="7" t="s">
        <v>151</v>
      </c>
      <c r="AX45" s="8" t="s">
        <v>94</v>
      </c>
      <c r="AY45" s="8" t="s">
        <v>95</v>
      </c>
      <c r="AZ45" s="8" t="s">
        <v>94</v>
      </c>
      <c r="BA45" s="8" t="s">
        <v>94</v>
      </c>
      <c r="BB45" s="8" t="s">
        <v>94</v>
      </c>
      <c r="BC45" s="8" t="s">
        <v>94</v>
      </c>
      <c r="BD45" s="8" t="s">
        <v>113</v>
      </c>
      <c r="BE45" s="8" t="s">
        <v>114</v>
      </c>
      <c r="BF45" s="7" t="s">
        <v>92</v>
      </c>
      <c r="BG45" s="8" t="s">
        <v>95</v>
      </c>
      <c r="BH45" s="8" t="s">
        <v>95</v>
      </c>
      <c r="BI45" s="7" t="s">
        <v>92</v>
      </c>
      <c r="BJ45" s="7" t="s">
        <v>92</v>
      </c>
      <c r="BK45" s="7" t="s">
        <v>92</v>
      </c>
      <c r="BL45" s="7" t="s">
        <v>92</v>
      </c>
      <c r="BM45" s="7" t="s">
        <v>92</v>
      </c>
      <c r="BN45" s="7" t="s">
        <v>115</v>
      </c>
      <c r="BO45" s="9" t="s">
        <v>92</v>
      </c>
      <c r="BP45" s="7" t="s">
        <v>92</v>
      </c>
      <c r="BQ45" s="10" t="s">
        <v>95</v>
      </c>
      <c r="BR45" s="10" t="s">
        <v>94</v>
      </c>
      <c r="BS45" s="10" t="s">
        <v>105</v>
      </c>
      <c r="BT45" s="10" t="s">
        <v>95</v>
      </c>
      <c r="BU45" s="11" t="s">
        <v>92</v>
      </c>
      <c r="BV45" s="10" t="s">
        <v>92</v>
      </c>
      <c r="BW45" s="10" t="s">
        <v>92</v>
      </c>
      <c r="BX45" s="10"/>
      <c r="BY45" s="10"/>
      <c r="BZ45" s="10"/>
      <c r="CA45" s="10"/>
      <c r="CB45" s="10"/>
      <c r="CC45" s="10"/>
      <c r="CD45" s="10"/>
      <c r="CE45" s="10"/>
      <c r="CF45" s="7" t="s">
        <v>92</v>
      </c>
      <c r="CG45" s="7" t="s">
        <v>278</v>
      </c>
      <c r="CH45" s="10"/>
      <c r="CI45" s="17"/>
      <c r="CJ45" s="10"/>
      <c r="CK45" s="17"/>
      <c r="CL45" s="12" t="str">
        <f>IF( AND(ISNUMBER(CI45),ISNUMBER(CK45)),DATEDIF(CI45,CK45,"D"),"")</f>
        <v/>
      </c>
    </row>
    <row r="46" spans="1:90" ht="60">
      <c r="A46" s="7">
        <v>69</v>
      </c>
      <c r="B46" s="7" t="str">
        <f>IF(C46="201612","A",IF(C46="201706","B",IF(C46="201712","C",IF(C46="201806","D"))))</f>
        <v>A</v>
      </c>
      <c r="C46" s="54" t="str">
        <f>CONCATENATE(E46,IF(D46="décembre","12","06"))</f>
        <v>201612</v>
      </c>
      <c r="D46" s="8" t="s">
        <v>84</v>
      </c>
      <c r="E46" s="7">
        <v>2016</v>
      </c>
      <c r="F46" s="7" t="s">
        <v>279</v>
      </c>
      <c r="G46" s="7" t="s">
        <v>184</v>
      </c>
      <c r="H46" s="7">
        <v>62</v>
      </c>
      <c r="I46" s="8" t="s">
        <v>136</v>
      </c>
      <c r="J46" s="9">
        <v>19974</v>
      </c>
      <c r="K46" s="9">
        <v>43076</v>
      </c>
      <c r="L46" s="9">
        <v>43084</v>
      </c>
      <c r="M46" s="7">
        <v>8</v>
      </c>
      <c r="N46" s="8" t="s">
        <v>89</v>
      </c>
      <c r="O46" s="8" t="str">
        <f>IF(N46="Hemato","",IF(P46="CHC","Digestif",IF(P46="colon","Digestif",IF(P46="cholangiocarcinome","Digestif",IF(P46="corticosurrenalome","Surrenale",IF(P46="ependymome du cervelet","Cérébral",IF(P46="gastrique","Digestif",IF(P46="melanome","Cutané",IF(P46="oesophage","Digestif",IF(P46="ovaire","Gynécologique",IF(P46="pancreas","Digestif",IF(P46="prostate","Prostate",IF(P46="renal","Urinaire",IF(P46="sein","Gynécologique",IF(P46="TNE","TNE",IF(P46="uterus","Gynécologique",IF(P46="vessie","Urinaire",IF(P46="ORL","ORL",IF(P46="indeterminé","Indéterminé","")))))))))))))))))))</f>
        <v>Digestif</v>
      </c>
      <c r="P46" s="8" t="s">
        <v>262</v>
      </c>
      <c r="Q46" s="7">
        <v>170</v>
      </c>
      <c r="R46" s="7">
        <v>65</v>
      </c>
      <c r="S46" s="7">
        <v>70</v>
      </c>
      <c r="T46" s="7">
        <v>72</v>
      </c>
      <c r="U46" s="7">
        <f>IF('Référentiel recueil de données'!$Q46="NC","NC",IF('Référentiel recueil de données'!$S46="NC","NC",ROUND('Référentiel recueil de données'!$S46/('Référentiel recueil de données'!$Q46*'Référentiel recueil de données'!$Q46)*10000,0)))</f>
        <v>24</v>
      </c>
      <c r="V46" s="54" t="str">
        <f>IF(OR(Table_2[[#This Row],[interval imc]]="NC",Table_2[[#This Row],[interval imc]]=0),"non renseigné","renseigné")</f>
        <v>renseigné</v>
      </c>
      <c r="W46" s="54" t="str">
        <f>IF('Référentiel recueil de données'!$U112="NC","NC",IF(U46&lt;18.5,"&lt;18,5",IF(AND(U46&gt;=18.5,U46&lt;25),"entre 18,5 et 25",IF(AND(U46&gt;=25,U46&lt;30),"entre 25 et 30",IF(U46&gt;=30,"supérieur à 30")))))</f>
        <v>entre 18,5 et 25</v>
      </c>
      <c r="X46" s="7">
        <v>2</v>
      </c>
      <c r="Y46" s="54" t="str">
        <f>IF(X46=0,0,IF(AND(X46&gt;0,X46&lt;5),"entre 1 et 5",IF(AND(X46&gt;=5,X46&lt;=10),"entre 5 et 10",IF(X46&gt;10,"supérieur à 10","????"))))</f>
        <v>entre 1 et 5</v>
      </c>
      <c r="Z46" s="54">
        <f>IF(AND(ISNUMBER(Table_2[[#This Row],[poids_entree]]),ISNUMBER(Table_2[[#This Row],[poids_sortie]])),Table_2[[#This Row],[poids_sortie]]-Table_2[[#This Row],[poids_entree]],"NC")</f>
        <v>2</v>
      </c>
      <c r="AA46" s="54">
        <f>IF(AND(ISNUMBER(Table_2[[#This Row],[poids_init]]),ISNUMBER(Table_2[[#This Row],[poids_entree]])),Table_2[[#This Row],[poids_entree]]-Table_2[[#This Row],[poids_init]],"NC")</f>
        <v>5</v>
      </c>
      <c r="AB46" s="7">
        <f>IF(S46="NC","NC",IF(R46="NC","NC",ROUND(((R46-S46)/R46)*100,0)))</f>
        <v>-8</v>
      </c>
      <c r="AC46" s="16" t="str">
        <f>IF(Z46="NC","NC",IF(Z46&gt;=0,"perte","gain"))</f>
        <v>perte</v>
      </c>
      <c r="AD46" s="7" t="str">
        <f>IF(AA46="NC","NC",IF(AA46&gt;=0,"perte","gain"))</f>
        <v>perte</v>
      </c>
      <c r="AE46" s="7">
        <f>IF(T46="NC","NC",IF(S46="NC","NC",ROUND(((S46-T46)/S46)*100,0)))</f>
        <v>-3</v>
      </c>
      <c r="AF46" s="7">
        <f>IF(ISNUMBER(Table_2[[#This Row],[% perte de poids DH]]),AE46*(-1),"NC")</f>
        <v>3</v>
      </c>
      <c r="AG46" s="16" t="str">
        <f>IF(AE46="NC","non renseigné","renseigné")</f>
        <v>renseigné</v>
      </c>
      <c r="AH46" s="7" t="str">
        <f>IF(AB46="NC","non renseigné","renseigné")</f>
        <v>renseigné</v>
      </c>
      <c r="AI46" s="54" t="str">
        <f>IF(OR(Table_2[[#This Row],[albumine]]="NC",Table_2[[#This Row],[albumine]]=0),"non renseigné","renseigné")</f>
        <v>renseigné</v>
      </c>
      <c r="AJ46" s="7">
        <v>13</v>
      </c>
      <c r="AK46" s="8" t="s">
        <v>645</v>
      </c>
      <c r="AL46" s="8" t="s">
        <v>92</v>
      </c>
      <c r="AM46" s="7">
        <v>0</v>
      </c>
      <c r="AN46" s="7">
        <v>0</v>
      </c>
      <c r="AO46" s="7">
        <v>0</v>
      </c>
      <c r="AP46" s="9">
        <v>42736</v>
      </c>
      <c r="AQ46" s="9" t="s">
        <v>92</v>
      </c>
      <c r="AR46" s="7">
        <v>0</v>
      </c>
      <c r="AS46" s="7">
        <v>3</v>
      </c>
      <c r="AT46" s="7" t="s">
        <v>92</v>
      </c>
      <c r="AU46" s="7" t="s">
        <v>92</v>
      </c>
      <c r="AV46" s="7" t="s">
        <v>92</v>
      </c>
      <c r="AW46" s="7" t="s">
        <v>92</v>
      </c>
      <c r="AX46" s="8" t="s">
        <v>94</v>
      </c>
      <c r="AY46" s="8" t="s">
        <v>95</v>
      </c>
      <c r="AZ46" s="8" t="s">
        <v>95</v>
      </c>
      <c r="BA46" s="7" t="s">
        <v>92</v>
      </c>
      <c r="BB46" s="7" t="s">
        <v>92</v>
      </c>
      <c r="BC46" s="8" t="s">
        <v>94</v>
      </c>
      <c r="BD46" s="8" t="s">
        <v>113</v>
      </c>
      <c r="BE46" s="8" t="s">
        <v>114</v>
      </c>
      <c r="BF46" s="8" t="s">
        <v>94</v>
      </c>
      <c r="BG46" s="7" t="s">
        <v>92</v>
      </c>
      <c r="BH46" s="7" t="s">
        <v>92</v>
      </c>
      <c r="BI46" s="7" t="s">
        <v>92</v>
      </c>
      <c r="BJ46" s="7" t="s">
        <v>92</v>
      </c>
      <c r="BK46" s="7" t="s">
        <v>92</v>
      </c>
      <c r="BL46" s="7" t="s">
        <v>92</v>
      </c>
      <c r="BM46" s="7" t="s">
        <v>92</v>
      </c>
      <c r="BN46" s="7" t="s">
        <v>92</v>
      </c>
      <c r="BO46" s="9">
        <v>42675</v>
      </c>
      <c r="BP46" s="7">
        <v>0</v>
      </c>
      <c r="BQ46" s="10" t="s">
        <v>94</v>
      </c>
      <c r="BR46" s="10" t="s">
        <v>95</v>
      </c>
      <c r="BS46" s="10" t="s">
        <v>97</v>
      </c>
      <c r="BT46" s="10" t="s">
        <v>94</v>
      </c>
      <c r="BU46" s="11">
        <v>42720</v>
      </c>
      <c r="BV46" s="10" t="s">
        <v>71</v>
      </c>
      <c r="BW46" s="10" t="s">
        <v>280</v>
      </c>
      <c r="BX46" s="10"/>
      <c r="BY46" s="10"/>
      <c r="BZ46" s="10" t="s">
        <v>94</v>
      </c>
      <c r="CA46" s="10"/>
      <c r="CB46" s="10"/>
      <c r="CC46" s="10"/>
      <c r="CD46" s="10"/>
      <c r="CE46" s="10"/>
      <c r="CF46" s="7" t="s">
        <v>281</v>
      </c>
      <c r="CG46" s="7" t="s">
        <v>282</v>
      </c>
      <c r="CH46" s="10" t="s">
        <v>95</v>
      </c>
      <c r="CI46" s="17"/>
      <c r="CJ46" s="10" t="s">
        <v>217</v>
      </c>
      <c r="CK46" s="17"/>
      <c r="CL46" s="12" t="str">
        <f>IF( AND(ISNUMBER(CI46),ISNUMBER(CK46)),DATEDIF(CI46,CK46,"D"),"")</f>
        <v/>
      </c>
    </row>
    <row r="47" spans="1:90">
      <c r="A47" s="7">
        <v>121</v>
      </c>
      <c r="B47" s="7" t="str">
        <f>IF(C47="201612","A",IF(C47="201706","B",IF(C47="201712","C",IF(C47="201806","D"))))</f>
        <v>D</v>
      </c>
      <c r="C47" s="54" t="str">
        <f>CONCATENATE(E47,IF(D47="décembre","12","06"))</f>
        <v>201806</v>
      </c>
      <c r="D47" s="8" t="s">
        <v>100</v>
      </c>
      <c r="E47" s="7">
        <v>2018</v>
      </c>
      <c r="F47" s="7" t="s">
        <v>283</v>
      </c>
      <c r="G47" s="7" t="s">
        <v>284</v>
      </c>
      <c r="H47" s="7">
        <v>66</v>
      </c>
      <c r="I47" s="8" t="s">
        <v>87</v>
      </c>
      <c r="J47" s="9">
        <v>18512</v>
      </c>
      <c r="K47" s="9">
        <v>43257</v>
      </c>
      <c r="L47" s="9">
        <v>43264</v>
      </c>
      <c r="M47" s="7">
        <v>7</v>
      </c>
      <c r="N47" s="8" t="s">
        <v>89</v>
      </c>
      <c r="O47" s="8" t="str">
        <f>IF(N47="Hemato","",IF(P47="CHC","Digestif",IF(P47="colon","Digestif",IF(P47="cholangiocarcinome","Digestif",IF(P47="corticosurrenalome","Surrenale",IF(P47="ependymome du cervelet","Cérébral",IF(P47="gastrique","Digestif",IF(P47="melanome","Cutané",IF(P47="oesophage","Digestif",IF(P47="ovaire","Gynécologique",IF(P47="pancreas","Digestif",IF(P47="prostate","Prostate",IF(P47="renal","Urinaire",IF(P47="sein","Gynécologique",IF(P47="TNE","TNE",IF(P47="uterus","Gynécologique",IF(P47="vessie","Urinaire",IF(P47="ORL","ORL",IF(P47="indeterminé","Indéterminé","")))))))))))))))))))</f>
        <v>Gynécologique</v>
      </c>
      <c r="P47" s="8" t="s">
        <v>180</v>
      </c>
      <c r="Q47" s="7">
        <v>162</v>
      </c>
      <c r="R47" s="7">
        <v>70</v>
      </c>
      <c r="S47" s="7">
        <v>69</v>
      </c>
      <c r="T47" s="7" t="s">
        <v>92</v>
      </c>
      <c r="U47" s="7">
        <f>IF('Référentiel recueil de données'!$Q47="NC","NC",IF('Référentiel recueil de données'!$S47="NC","NC",ROUND('Référentiel recueil de données'!$S47/('Référentiel recueil de données'!$Q47*'Référentiel recueil de données'!$Q47)*10000,0)))</f>
        <v>26</v>
      </c>
      <c r="V47" s="54" t="str">
        <f>IF(OR(Table_2[[#This Row],[interval imc]]="NC",Table_2[[#This Row],[interval imc]]=0),"non renseigné","renseigné")</f>
        <v>non renseigné</v>
      </c>
      <c r="W47" s="54" t="str">
        <f>IF('Référentiel recueil de données'!$U22="NC","NC",IF(U47&lt;18.5,"&lt;18,5",IF(AND(U47&gt;=18.5,U47&lt;25),"entre 18,5 et 25",IF(AND(U47&gt;=25,U47&lt;30),"entre 25 et 30",IF(U47&gt;=30,"supérieur à 30")))))</f>
        <v>NC</v>
      </c>
      <c r="X47" s="7">
        <v>1</v>
      </c>
      <c r="Y47" s="54" t="str">
        <f>IF(X47=0,0,IF(AND(X47&gt;0,X47&lt;5),"entre 1 et 5",IF(AND(X47&gt;=5,X47&lt;=10),"entre 5 et 10",IF(X47&gt;10,"supérieur à 10","????"))))</f>
        <v>entre 1 et 5</v>
      </c>
      <c r="Z47" s="54" t="str">
        <f>IF(AND(ISNUMBER(Table_2[[#This Row],[poids_entree]]),ISNUMBER(Table_2[[#This Row],[poids_sortie]])),Table_2[[#This Row],[poids_sortie]]-Table_2[[#This Row],[poids_entree]],"NC")</f>
        <v>NC</v>
      </c>
      <c r="AA47" s="54">
        <f>IF(AND(ISNUMBER(Table_2[[#This Row],[poids_init]]),ISNUMBER(Table_2[[#This Row],[poids_entree]])),Table_2[[#This Row],[poids_entree]]-Table_2[[#This Row],[poids_init]],"NC")</f>
        <v>-1</v>
      </c>
      <c r="AB47" s="7">
        <f>IF(S47="NC","NC",IF(R47="NC","NC",ROUND(((R47-S47)/R47)*100,0)))</f>
        <v>1</v>
      </c>
      <c r="AC47" s="16" t="str">
        <f>IF(Z47="NC","NC",IF(Z47&gt;=0,"perte","gain"))</f>
        <v>NC</v>
      </c>
      <c r="AD47" s="7" t="str">
        <f>IF(AA47="NC","NC",IF(AA47&gt;=0,"perte","gain"))</f>
        <v>gain</v>
      </c>
      <c r="AE47" s="7" t="str">
        <f>IF(T47="NC","NC",IF(S47="NC","NC",ROUND(((S47-T47)/S47)*100,0)))</f>
        <v>NC</v>
      </c>
      <c r="AF47" s="7" t="str">
        <f>IF(ISNUMBER(Table_2[[#This Row],[% perte de poids DH]]),AE47*(-1),"NC")</f>
        <v>NC</v>
      </c>
      <c r="AG47" s="16" t="str">
        <f>IF(AE47="NC","non renseigné","renseigné")</f>
        <v>non renseigné</v>
      </c>
      <c r="AH47" s="7" t="str">
        <f>IF(AB47="NC","non renseigné","renseigné")</f>
        <v>renseigné</v>
      </c>
      <c r="AI47" s="54" t="str">
        <f>IF(OR(Table_2[[#This Row],[albumine]]="NC",Table_2[[#This Row],[albumine]]=0),"non renseigné","renseigné")</f>
        <v>renseigné</v>
      </c>
      <c r="AJ47" s="7">
        <v>25</v>
      </c>
      <c r="AK47" s="8" t="s">
        <v>644</v>
      </c>
      <c r="AL47" s="7" t="s">
        <v>92</v>
      </c>
      <c r="AM47" s="7">
        <v>83</v>
      </c>
      <c r="AN47" s="7" t="s">
        <v>92</v>
      </c>
      <c r="AO47" s="7" t="s">
        <v>92</v>
      </c>
      <c r="AP47" s="9" t="s">
        <v>92</v>
      </c>
      <c r="AQ47" s="9" t="s">
        <v>92</v>
      </c>
      <c r="AR47" s="8">
        <v>0</v>
      </c>
      <c r="AS47" s="7">
        <v>0</v>
      </c>
      <c r="AT47" s="7" t="s">
        <v>92</v>
      </c>
      <c r="AU47" s="8" t="s">
        <v>95</v>
      </c>
      <c r="AV47" s="7" t="s">
        <v>92</v>
      </c>
      <c r="AW47" s="7" t="s">
        <v>92</v>
      </c>
      <c r="AX47" s="7" t="s">
        <v>92</v>
      </c>
      <c r="AY47" s="8" t="s">
        <v>94</v>
      </c>
      <c r="AZ47" s="8" t="s">
        <v>95</v>
      </c>
      <c r="BA47" s="7" t="s">
        <v>92</v>
      </c>
      <c r="BB47" s="8" t="s">
        <v>95</v>
      </c>
      <c r="BC47" s="8" t="s">
        <v>95</v>
      </c>
      <c r="BD47" s="8" t="s">
        <v>96</v>
      </c>
      <c r="BE47" s="7" t="s">
        <v>92</v>
      </c>
      <c r="BF47" s="7" t="s">
        <v>92</v>
      </c>
      <c r="BG47" s="7" t="s">
        <v>92</v>
      </c>
      <c r="BH47" s="7" t="s">
        <v>92</v>
      </c>
      <c r="BI47" s="7" t="s">
        <v>92</v>
      </c>
      <c r="BJ47" s="7" t="s">
        <v>92</v>
      </c>
      <c r="BK47" s="7" t="s">
        <v>92</v>
      </c>
      <c r="BL47" s="8" t="s">
        <v>95</v>
      </c>
      <c r="BM47" s="7" t="s">
        <v>92</v>
      </c>
      <c r="BN47" s="7" t="s">
        <v>92</v>
      </c>
      <c r="BO47" s="9">
        <v>43191</v>
      </c>
      <c r="BP47" s="7" t="s">
        <v>92</v>
      </c>
      <c r="BQ47" s="10" t="s">
        <v>95</v>
      </c>
      <c r="BR47" s="10" t="s">
        <v>94</v>
      </c>
      <c r="BS47" s="10" t="s">
        <v>105</v>
      </c>
      <c r="BT47" s="10" t="s">
        <v>95</v>
      </c>
      <c r="BU47" s="11" t="s">
        <v>92</v>
      </c>
      <c r="BV47" s="10" t="s">
        <v>92</v>
      </c>
      <c r="BW47" s="10" t="s">
        <v>92</v>
      </c>
      <c r="BX47" s="10"/>
      <c r="BY47" s="10"/>
      <c r="BZ47" s="10"/>
      <c r="CA47" s="10"/>
      <c r="CB47" s="10"/>
      <c r="CC47" s="10"/>
      <c r="CD47" s="10"/>
      <c r="CE47" s="10"/>
      <c r="CF47" s="7" t="s">
        <v>92</v>
      </c>
      <c r="CG47" s="7" t="s">
        <v>285</v>
      </c>
      <c r="CH47" s="10"/>
      <c r="CI47" s="17"/>
      <c r="CJ47" s="10"/>
      <c r="CK47" s="17"/>
      <c r="CL47" s="12" t="str">
        <f>IF( AND(ISNUMBER(CI47),ISNUMBER(CK47)),DATEDIF(CI47,CK47,"D"),"")</f>
        <v/>
      </c>
    </row>
    <row r="48" spans="1:90">
      <c r="A48" s="7">
        <v>147</v>
      </c>
      <c r="B48" s="7" t="str">
        <f>IF(C48="201612","A",IF(C48="201706","B",IF(C48="201712","C",IF(C48="201806","D"))))</f>
        <v>C</v>
      </c>
      <c r="C48" s="54" t="str">
        <f>CONCATENATE(E48,IF(D48="décembre","12","06"))</f>
        <v>201712</v>
      </c>
      <c r="D48" s="8" t="s">
        <v>84</v>
      </c>
      <c r="E48" s="7">
        <v>2017</v>
      </c>
      <c r="F48" s="7" t="s">
        <v>286</v>
      </c>
      <c r="G48" s="7" t="s">
        <v>287</v>
      </c>
      <c r="H48" s="7">
        <v>74</v>
      </c>
      <c r="I48" s="8" t="s">
        <v>87</v>
      </c>
      <c r="J48" s="9">
        <v>15833</v>
      </c>
      <c r="K48" s="9">
        <v>43075</v>
      </c>
      <c r="L48" s="9">
        <v>43090</v>
      </c>
      <c r="M48" s="7">
        <v>15</v>
      </c>
      <c r="N48" s="8" t="s">
        <v>89</v>
      </c>
      <c r="O48" s="8" t="str">
        <f>IF(N48="Hemato","",IF(P48="CHC","Digestif",IF(P48="colon","Digestif",IF(P48="cholangiocarcinome","Digestif",IF(P48="corticosurrenalome","Surrenale",IF(P48="ependymome du cervelet","Cérébral",IF(P48="gastrique","Digestif",IF(P48="melanome","Cutané",IF(P48="oesophage","Digestif",IF(P48="ovaire","Gynécologique",IF(P48="pancreas","Digestif",IF(P48="prostate","Prostate",IF(P48="renal","Urinaire",IF(P48="sein","Gynécologique",IF(P48="TNE","TNE",IF(P48="uterus","Gynécologique",IF(P48="vessie","Urinaire",IF(P48="ORL","ORL",IF(P48="indeterminé","Indéterminé","")))))))))))))))))))</f>
        <v>Gynécologique</v>
      </c>
      <c r="P48" s="8" t="s">
        <v>90</v>
      </c>
      <c r="Q48" s="7">
        <v>160</v>
      </c>
      <c r="R48" s="7">
        <v>44</v>
      </c>
      <c r="S48" s="7">
        <v>40</v>
      </c>
      <c r="T48" s="7">
        <v>42</v>
      </c>
      <c r="U48" s="7">
        <f>IF('Référentiel recueil de données'!$Q48="NC","NC",IF('Référentiel recueil de données'!$S48="NC","NC",ROUND('Référentiel recueil de données'!$S48/('Référentiel recueil de données'!$Q48*'Référentiel recueil de données'!$Q48)*10000,0)))</f>
        <v>16</v>
      </c>
      <c r="V48" s="54" t="str">
        <f>IF(OR(Table_2[[#This Row],[interval imc]]="NC",Table_2[[#This Row],[interval imc]]=0),"non renseigné","renseigné")</f>
        <v>renseigné</v>
      </c>
      <c r="W48" s="54" t="str">
        <f>IF('Référentiel recueil de données'!$U119="NC","NC",IF(U48&lt;18.5,"&lt;18,5",IF(AND(U48&gt;=18.5,U48&lt;25),"entre 18,5 et 25",IF(AND(U48&gt;=25,U48&lt;30),"entre 25 et 30",IF(U48&gt;=30,"supérieur à 30")))))</f>
        <v>&lt;18,5</v>
      </c>
      <c r="X48" s="7">
        <v>2</v>
      </c>
      <c r="Y48" s="54" t="str">
        <f>IF(X48=0,0,IF(AND(X48&gt;0,X48&lt;5),"entre 1 et 5",IF(AND(X48&gt;=5,X48&lt;=10),"entre 5 et 10",IF(X48&gt;10,"supérieur à 10","????"))))</f>
        <v>entre 1 et 5</v>
      </c>
      <c r="Z48" s="54">
        <f>IF(AND(ISNUMBER(Table_2[[#This Row],[poids_entree]]),ISNUMBER(Table_2[[#This Row],[poids_sortie]])),Table_2[[#This Row],[poids_sortie]]-Table_2[[#This Row],[poids_entree]],"NC")</f>
        <v>2</v>
      </c>
      <c r="AA48" s="54">
        <f>IF(AND(ISNUMBER(Table_2[[#This Row],[poids_init]]),ISNUMBER(Table_2[[#This Row],[poids_entree]])),Table_2[[#This Row],[poids_entree]]-Table_2[[#This Row],[poids_init]],"NC")</f>
        <v>-4</v>
      </c>
      <c r="AB48" s="7">
        <f>IF(S48="NC","NC",IF(R48="NC","NC",ROUND(((R48-S48)/R48)*100,0)))</f>
        <v>9</v>
      </c>
      <c r="AC48" s="16" t="str">
        <f>IF(Z48="NC","NC",IF(Z48&gt;=0,"perte","gain"))</f>
        <v>perte</v>
      </c>
      <c r="AD48" s="7" t="str">
        <f>IF(AA48="NC","NC",IF(AA48&gt;=0,"perte","gain"))</f>
        <v>gain</v>
      </c>
      <c r="AE48" s="7">
        <f>IF(T48="NC","NC",IF(S48="NC","NC",ROUND(((S48-T48)/S48)*100,0)))</f>
        <v>-5</v>
      </c>
      <c r="AF48" s="7">
        <f>IF(ISNUMBER(Table_2[[#This Row],[% perte de poids DH]]),AE48*(-1),"NC")</f>
        <v>5</v>
      </c>
      <c r="AG48" s="16" t="str">
        <f>IF(AE48="NC","non renseigné","renseigné")</f>
        <v>renseigné</v>
      </c>
      <c r="AH48" s="7" t="str">
        <f>IF(AB48="NC","non renseigné","renseigné")</f>
        <v>renseigné</v>
      </c>
      <c r="AI48" s="54" t="str">
        <f>IF(OR(Table_2[[#This Row],[albumine]]="NC",Table_2[[#This Row],[albumine]]=0),"non renseigné","renseigné")</f>
        <v>non renseigné</v>
      </c>
      <c r="AJ48" s="7" t="s">
        <v>92</v>
      </c>
      <c r="AK48" s="8" t="s">
        <v>645</v>
      </c>
      <c r="AL48" s="7" t="s">
        <v>92</v>
      </c>
      <c r="AM48" s="7" t="s">
        <v>92</v>
      </c>
      <c r="AN48" s="7" t="s">
        <v>92</v>
      </c>
      <c r="AO48" s="7" t="s">
        <v>92</v>
      </c>
      <c r="AP48" s="9">
        <v>43332</v>
      </c>
      <c r="AQ48" s="9">
        <v>43208</v>
      </c>
      <c r="AR48" s="7">
        <v>1</v>
      </c>
      <c r="AS48" s="7">
        <v>2</v>
      </c>
      <c r="AT48" s="7" t="s">
        <v>288</v>
      </c>
      <c r="AU48" s="8" t="s">
        <v>95</v>
      </c>
      <c r="AV48" s="7" t="s">
        <v>92</v>
      </c>
      <c r="AW48" s="7" t="s">
        <v>92</v>
      </c>
      <c r="AX48" s="8" t="s">
        <v>94</v>
      </c>
      <c r="AY48" s="8" t="s">
        <v>94</v>
      </c>
      <c r="AZ48" s="8" t="s">
        <v>94</v>
      </c>
      <c r="BA48" s="8" t="s">
        <v>94</v>
      </c>
      <c r="BB48" s="7" t="s">
        <v>92</v>
      </c>
      <c r="BC48" s="8" t="s">
        <v>94</v>
      </c>
      <c r="BD48" s="8" t="s">
        <v>113</v>
      </c>
      <c r="BE48" s="8" t="s">
        <v>114</v>
      </c>
      <c r="BF48" s="7" t="s">
        <v>92</v>
      </c>
      <c r="BG48" s="7" t="s">
        <v>92</v>
      </c>
      <c r="BH48" s="7" t="s">
        <v>92</v>
      </c>
      <c r="BI48" s="7" t="s">
        <v>92</v>
      </c>
      <c r="BJ48" s="7" t="s">
        <v>92</v>
      </c>
      <c r="BK48" s="7" t="s">
        <v>92</v>
      </c>
      <c r="BL48" s="8" t="s">
        <v>95</v>
      </c>
      <c r="BM48" s="7" t="s">
        <v>92</v>
      </c>
      <c r="BN48" s="7" t="s">
        <v>92</v>
      </c>
      <c r="BO48" s="9" t="s">
        <v>92</v>
      </c>
      <c r="BP48" s="7" t="s">
        <v>92</v>
      </c>
      <c r="BQ48" s="10" t="s">
        <v>95</v>
      </c>
      <c r="BR48" s="10" t="s">
        <v>94</v>
      </c>
      <c r="BS48" s="10" t="s">
        <v>105</v>
      </c>
      <c r="BT48" s="10" t="s">
        <v>94</v>
      </c>
      <c r="BU48" s="11">
        <v>43073</v>
      </c>
      <c r="BV48" s="10" t="s">
        <v>289</v>
      </c>
      <c r="BW48" s="10" t="s">
        <v>290</v>
      </c>
      <c r="BX48" s="10"/>
      <c r="BY48" s="10"/>
      <c r="BZ48" s="10"/>
      <c r="CA48" s="10"/>
      <c r="CB48" s="10"/>
      <c r="CC48" s="10" t="s">
        <v>94</v>
      </c>
      <c r="CD48" s="10"/>
      <c r="CE48" s="10"/>
      <c r="CF48" s="7" t="s">
        <v>92</v>
      </c>
      <c r="CG48" s="7" t="s">
        <v>122</v>
      </c>
      <c r="CH48" s="10" t="s">
        <v>95</v>
      </c>
      <c r="CI48" s="17">
        <v>43073</v>
      </c>
      <c r="CJ48" s="10" t="s">
        <v>94</v>
      </c>
      <c r="CK48" s="17">
        <v>43332</v>
      </c>
      <c r="CL48" s="12">
        <f>IF( AND(ISNUMBER(CI48),ISNUMBER(CK48)),DATEDIF(CI48,CK48,"D"),"")</f>
        <v>259</v>
      </c>
    </row>
    <row r="49" spans="1:90" ht="30">
      <c r="A49" s="7">
        <v>11</v>
      </c>
      <c r="B49" s="7" t="str">
        <f>IF(C49="201612","A",IF(C49="201706","B",IF(C49="201712","C",IF(C49="201806","D"))))</f>
        <v>B</v>
      </c>
      <c r="C49" s="54" t="str">
        <f>CONCATENATE(E49,IF(D49="décembre","12","06"))</f>
        <v>201706</v>
      </c>
      <c r="D49" s="8" t="s">
        <v>100</v>
      </c>
      <c r="E49" s="7">
        <v>2017</v>
      </c>
      <c r="F49" s="7" t="s">
        <v>291</v>
      </c>
      <c r="G49" s="7" t="s">
        <v>292</v>
      </c>
      <c r="H49" s="7">
        <v>81</v>
      </c>
      <c r="I49" s="8" t="s">
        <v>87</v>
      </c>
      <c r="J49" s="9">
        <v>12846</v>
      </c>
      <c r="K49" s="9">
        <v>42885</v>
      </c>
      <c r="L49" s="9">
        <v>42895</v>
      </c>
      <c r="M49" s="7">
        <v>10</v>
      </c>
      <c r="N49" s="8" t="s">
        <v>89</v>
      </c>
      <c r="O49" s="8" t="str">
        <f>IF(N49="Hemato","",IF(P49="CHC","Digestif",IF(P49="colon","Digestif",IF(P49="cholangiocarcinome","Digestif",IF(P49="corticosurrenalome","Surrenale",IF(P49="ependymome du cervelet","Cérébral",IF(P49="gastrique","Digestif",IF(P49="melanome","Cutané",IF(P49="oesophage","Digestif",IF(P49="ovaire","Gynécologique",IF(P49="pancreas","Digestif",IF(P49="prostate","Prostate",IF(P49="renal","Urinaire",IF(P49="sein","Gynécologique",IF(P49="TNE","TNE",IF(P49="uterus","Gynécologique",IF(P49="vessie","Urinaire",IF(P49="ORL","ORL",IF(P49="indeterminé","Indéterminé","")))))))))))))))))))</f>
        <v>Digestif</v>
      </c>
      <c r="P49" s="8" t="s">
        <v>103</v>
      </c>
      <c r="Q49" s="7" t="s">
        <v>92</v>
      </c>
      <c r="R49" s="7" t="s">
        <v>92</v>
      </c>
      <c r="S49" s="7" t="s">
        <v>92</v>
      </c>
      <c r="T49" s="7" t="s">
        <v>92</v>
      </c>
      <c r="U49" s="7" t="str">
        <f>IF('Référentiel recueil de données'!$Q49="NC","NC",IF('Référentiel recueil de données'!$S49="NC","NC",ROUND('Référentiel recueil de données'!$S49/('Référentiel recueil de données'!$Q49*'Référentiel recueil de données'!$Q49)*10000,0)))</f>
        <v>NC</v>
      </c>
      <c r="V49" s="54" t="str">
        <f>IF(OR(Table_2[[#This Row],[interval imc]]="NC",Table_2[[#This Row],[interval imc]]=0),"non renseigné","renseigné")</f>
        <v>non renseigné</v>
      </c>
      <c r="W49" s="54" t="str">
        <f>IF('Référentiel recueil de données'!$U23="NC","NC",IF(U49&lt;18.5,"&lt;18,5",IF(AND(U49&gt;=18.5,U49&lt;25),"entre 18,5 et 25",IF(AND(U49&gt;=25,U49&lt;30),"entre 25 et 30",IF(U49&gt;=30,"supérieur à 30")))))</f>
        <v>NC</v>
      </c>
      <c r="X49" s="7">
        <v>0</v>
      </c>
      <c r="Y49" s="54">
        <f>IF(X49=0,0,IF(AND(X49&gt;0,X49&lt;5),"entre 1 et 5",IF(AND(X49&gt;=5,X49&lt;=10),"entre 5 et 10",IF(X49&gt;10,"supérieur à 10","????"))))</f>
        <v>0</v>
      </c>
      <c r="Z49" s="54" t="str">
        <f>IF(AND(ISNUMBER(Table_2[[#This Row],[poids_entree]]),ISNUMBER(Table_2[[#This Row],[poids_sortie]])),Table_2[[#This Row],[poids_sortie]]-Table_2[[#This Row],[poids_entree]],"NC")</f>
        <v>NC</v>
      </c>
      <c r="AA49" s="54" t="str">
        <f>IF(AND(ISNUMBER(Table_2[[#This Row],[poids_init]]),ISNUMBER(Table_2[[#This Row],[poids_entree]])),Table_2[[#This Row],[poids_entree]]-Table_2[[#This Row],[poids_init]],"NC")</f>
        <v>NC</v>
      </c>
      <c r="AB49" s="7" t="str">
        <f>IF(S49="NC","NC",IF(R49="NC","NC",ROUND(((R49-S49)/R49)*100,0)))</f>
        <v>NC</v>
      </c>
      <c r="AC49" s="16" t="str">
        <f>IF(Z49="NC","NC",IF(Z49&gt;=0,"perte","gain"))</f>
        <v>NC</v>
      </c>
      <c r="AD49" s="7" t="str">
        <f>IF(AA49="NC","NC",IF(AA49&gt;=0,"perte","gain"))</f>
        <v>NC</v>
      </c>
      <c r="AE49" s="7" t="str">
        <f>IF(T49="NC","NC",IF(S49="NC","NC",ROUND(((S49-T49)/S49)*100,0)))</f>
        <v>NC</v>
      </c>
      <c r="AF49" s="7" t="str">
        <f>IF(ISNUMBER(Table_2[[#This Row],[% perte de poids DH]]),AE49*(-1),"NC")</f>
        <v>NC</v>
      </c>
      <c r="AG49" s="16" t="str">
        <f>IF(AE49="NC","non renseigné","renseigné")</f>
        <v>non renseigné</v>
      </c>
      <c r="AH49" s="7" t="str">
        <f>IF(AB49="NC","non renseigné","renseigné")</f>
        <v>non renseigné</v>
      </c>
      <c r="AI49" s="54" t="str">
        <f>IF(OR(Table_2[[#This Row],[albumine]]="NC",Table_2[[#This Row],[albumine]]=0),"non renseigné","renseigné")</f>
        <v>non renseigné</v>
      </c>
      <c r="AJ49" s="8" t="s">
        <v>92</v>
      </c>
      <c r="AK49" s="8" t="s">
        <v>646</v>
      </c>
      <c r="AL49" s="8" t="s">
        <v>92</v>
      </c>
      <c r="AM49" s="7">
        <v>0</v>
      </c>
      <c r="AN49" s="7">
        <v>0</v>
      </c>
      <c r="AO49" s="7">
        <v>0</v>
      </c>
      <c r="AP49" s="9">
        <v>42921</v>
      </c>
      <c r="AQ49" s="9">
        <v>42898</v>
      </c>
      <c r="AR49" s="7">
        <v>0</v>
      </c>
      <c r="AS49" s="7">
        <v>0</v>
      </c>
      <c r="AT49" s="7" t="s">
        <v>92</v>
      </c>
      <c r="AU49" s="7" t="s">
        <v>92</v>
      </c>
      <c r="AV49" s="7" t="s">
        <v>92</v>
      </c>
      <c r="AW49" s="7" t="s">
        <v>92</v>
      </c>
      <c r="AX49" s="7" t="s">
        <v>92</v>
      </c>
      <c r="AY49" s="8" t="s">
        <v>95</v>
      </c>
      <c r="AZ49" s="7" t="s">
        <v>92</v>
      </c>
      <c r="BA49" s="7" t="s">
        <v>92</v>
      </c>
      <c r="BB49" s="7" t="s">
        <v>92</v>
      </c>
      <c r="BC49" s="8" t="s">
        <v>95</v>
      </c>
      <c r="BD49" s="8" t="s">
        <v>96</v>
      </c>
      <c r="BE49" s="7" t="s">
        <v>92</v>
      </c>
      <c r="BF49" s="7" t="s">
        <v>92</v>
      </c>
      <c r="BG49" s="7" t="s">
        <v>92</v>
      </c>
      <c r="BH49" s="7" t="s">
        <v>92</v>
      </c>
      <c r="BI49" s="7" t="s">
        <v>92</v>
      </c>
      <c r="BJ49" s="7" t="s">
        <v>92</v>
      </c>
      <c r="BK49" s="7" t="s">
        <v>92</v>
      </c>
      <c r="BL49" s="8" t="s">
        <v>95</v>
      </c>
      <c r="BM49" s="7" t="s">
        <v>92</v>
      </c>
      <c r="BN49" s="7" t="s">
        <v>92</v>
      </c>
      <c r="BO49" s="9" t="s">
        <v>92</v>
      </c>
      <c r="BP49" s="7" t="s">
        <v>92</v>
      </c>
      <c r="BQ49" s="10" t="s">
        <v>95</v>
      </c>
      <c r="BR49" s="10" t="s">
        <v>94</v>
      </c>
      <c r="BS49" s="10" t="s">
        <v>105</v>
      </c>
      <c r="BT49" s="10" t="s">
        <v>95</v>
      </c>
      <c r="BU49" s="11" t="s">
        <v>92</v>
      </c>
      <c r="BV49" s="10" t="s">
        <v>92</v>
      </c>
      <c r="BW49" s="10" t="s">
        <v>92</v>
      </c>
      <c r="BX49" s="10"/>
      <c r="BY49" s="10"/>
      <c r="BZ49" s="10"/>
      <c r="CA49" s="10"/>
      <c r="CB49" s="10"/>
      <c r="CC49" s="10"/>
      <c r="CD49" s="10"/>
      <c r="CE49" s="10"/>
      <c r="CF49" s="7" t="s">
        <v>293</v>
      </c>
      <c r="CG49" s="7" t="s">
        <v>92</v>
      </c>
      <c r="CH49" s="10"/>
      <c r="CI49" s="17"/>
      <c r="CJ49" s="10"/>
      <c r="CK49" s="17"/>
      <c r="CL49" s="12" t="str">
        <f>IF( AND(ISNUMBER(CI49),ISNUMBER(CK49)),DATEDIF(CI49,CK49,"D"),"")</f>
        <v/>
      </c>
    </row>
    <row r="50" spans="1:90" ht="75">
      <c r="A50" s="7">
        <v>95</v>
      </c>
      <c r="B50" s="7" t="str">
        <f>IF(C50="201612","A",IF(C50="201706","B",IF(C50="201712","C",IF(C50="201806","D"))))</f>
        <v>D</v>
      </c>
      <c r="C50" s="54" t="str">
        <f>CONCATENATE(E50,IF(D50="décembre","12","06"))</f>
        <v>201806</v>
      </c>
      <c r="D50" s="8" t="s">
        <v>100</v>
      </c>
      <c r="E50" s="7">
        <v>2018</v>
      </c>
      <c r="F50" s="7" t="s">
        <v>294</v>
      </c>
      <c r="G50" s="7" t="s">
        <v>295</v>
      </c>
      <c r="H50" s="7">
        <v>66</v>
      </c>
      <c r="I50" s="8" t="s">
        <v>136</v>
      </c>
      <c r="J50" s="9">
        <v>18930</v>
      </c>
      <c r="K50" s="9">
        <v>43244</v>
      </c>
      <c r="L50" s="9">
        <v>43264</v>
      </c>
      <c r="M50" s="7">
        <v>20</v>
      </c>
      <c r="N50" s="8" t="s">
        <v>89</v>
      </c>
      <c r="O50" s="8" t="str">
        <f>IF(N50="Hemato","",IF(P50="CHC","Digestif",IF(P50="colon","Digestif",IF(P50="cholangiocarcinome","Digestif",IF(P50="corticosurrenalome","Surrenale",IF(P50="ependymome du cervelet","Cérébral",IF(P50="gastrique","Digestif",IF(P50="melanome","Cutané",IF(P50="oesophage","Digestif",IF(P50="ovaire","Gynécologique",IF(P50="pancreas","Digestif",IF(P50="prostate","Prostate",IF(P50="renal","Urinaire",IF(P50="sein","Gynécologique",IF(P50="TNE","TNE",IF(P50="uterus","Gynécologique",IF(P50="vessie","Urinaire",IF(P50="ORL","ORL",IF(P50="indeterminé","Indéterminé","")))))))))))))))))))</f>
        <v>ORL</v>
      </c>
      <c r="P50" s="8" t="s">
        <v>174</v>
      </c>
      <c r="Q50" s="7">
        <v>181</v>
      </c>
      <c r="R50" s="7">
        <v>97</v>
      </c>
      <c r="S50" s="7">
        <v>86</v>
      </c>
      <c r="T50" s="7">
        <v>89</v>
      </c>
      <c r="U50" s="7">
        <f>IF('Référentiel recueil de données'!$Q50="NC","NC",IF('Référentiel recueil de données'!$S50="NC","NC",ROUND('Référentiel recueil de données'!$S50/('Référentiel recueil de données'!$Q50*'Référentiel recueil de données'!$Q50)*10000,0)))</f>
        <v>26</v>
      </c>
      <c r="V50" s="54" t="str">
        <f>IF(OR(Table_2[[#This Row],[interval imc]]="NC",Table_2[[#This Row],[interval imc]]=0),"non renseigné","renseigné")</f>
        <v>renseigné</v>
      </c>
      <c r="W50" s="54" t="str">
        <f>IF('Référentiel recueil de données'!$U113="NC","NC",IF(U50&lt;18.5,"&lt;18,5",IF(AND(U50&gt;=18.5,U50&lt;25),"entre 18,5 et 25",IF(AND(U50&gt;=25,U50&lt;30),"entre 25 et 30",IF(U50&gt;=30,"supérieur à 30")))))</f>
        <v>entre 25 et 30</v>
      </c>
      <c r="X50" s="7">
        <v>2</v>
      </c>
      <c r="Y50" s="54" t="str">
        <f>IF(X50=0,0,IF(AND(X50&gt;0,X50&lt;5),"entre 1 et 5",IF(AND(X50&gt;=5,X50&lt;=10),"entre 5 et 10",IF(X50&gt;10,"supérieur à 10","????"))))</f>
        <v>entre 1 et 5</v>
      </c>
      <c r="Z50" s="54">
        <f>IF(AND(ISNUMBER(Table_2[[#This Row],[poids_entree]]),ISNUMBER(Table_2[[#This Row],[poids_sortie]])),Table_2[[#This Row],[poids_sortie]]-Table_2[[#This Row],[poids_entree]],"NC")</f>
        <v>3</v>
      </c>
      <c r="AA50" s="54">
        <f>IF(AND(ISNUMBER(Table_2[[#This Row],[poids_init]]),ISNUMBER(Table_2[[#This Row],[poids_entree]])),Table_2[[#This Row],[poids_entree]]-Table_2[[#This Row],[poids_init]],"NC")</f>
        <v>-11</v>
      </c>
      <c r="AB50" s="7">
        <f>IF(S50="NC","NC",IF(R50="NC","NC",ROUND(((R50-S50)/R50)*100,0)))</f>
        <v>11</v>
      </c>
      <c r="AC50" s="16" t="str">
        <f>IF(Z50="NC","NC",IF(Z50&gt;=0,"perte","gain"))</f>
        <v>perte</v>
      </c>
      <c r="AD50" s="7" t="str">
        <f>IF(AA50="NC","NC",IF(AA50&gt;=0,"perte","gain"))</f>
        <v>gain</v>
      </c>
      <c r="AE50" s="7">
        <f>IF(T50="NC","NC",IF(S50="NC","NC",ROUND(((S50-T50)/S50)*100,0)))</f>
        <v>-3</v>
      </c>
      <c r="AF50" s="7">
        <f>IF(ISNUMBER(Table_2[[#This Row],[% perte de poids DH]]),AE50*(-1),"NC")</f>
        <v>3</v>
      </c>
      <c r="AG50" s="16" t="str">
        <f>IF(AE50="NC","non renseigné","renseigné")</f>
        <v>renseigné</v>
      </c>
      <c r="AH50" s="7" t="str">
        <f>IF(AB50="NC","non renseigné","renseigné")</f>
        <v>renseigné</v>
      </c>
      <c r="AI50" s="54" t="str">
        <f>IF(OR(Table_2[[#This Row],[albumine]]="NC",Table_2[[#This Row],[albumine]]=0),"non renseigné","renseigné")</f>
        <v>renseigné</v>
      </c>
      <c r="AJ50" s="7">
        <v>26</v>
      </c>
      <c r="AK50" s="8" t="s">
        <v>644</v>
      </c>
      <c r="AL50" s="7" t="s">
        <v>92</v>
      </c>
      <c r="AM50" s="7">
        <v>11</v>
      </c>
      <c r="AN50" s="7">
        <v>0.87</v>
      </c>
      <c r="AO50" s="7">
        <v>0.65</v>
      </c>
      <c r="AP50" s="9">
        <v>43274</v>
      </c>
      <c r="AQ50" s="9">
        <v>43246</v>
      </c>
      <c r="AR50" s="7">
        <v>2</v>
      </c>
      <c r="AS50" s="7">
        <v>2</v>
      </c>
      <c r="AT50" s="7" t="s">
        <v>150</v>
      </c>
      <c r="AU50" s="8" t="s">
        <v>94</v>
      </c>
      <c r="AV50" s="8" t="s">
        <v>94</v>
      </c>
      <c r="AW50" s="7" t="s">
        <v>166</v>
      </c>
      <c r="AX50" s="8" t="s">
        <v>94</v>
      </c>
      <c r="AY50" s="8" t="s">
        <v>94</v>
      </c>
      <c r="AZ50" s="8" t="s">
        <v>94</v>
      </c>
      <c r="BA50" s="8" t="s">
        <v>94</v>
      </c>
      <c r="BB50" s="8" t="s">
        <v>94</v>
      </c>
      <c r="BC50" s="8" t="s">
        <v>94</v>
      </c>
      <c r="BD50" s="7" t="s">
        <v>175</v>
      </c>
      <c r="BE50" s="7" t="s">
        <v>296</v>
      </c>
      <c r="BF50" s="7" t="s">
        <v>92</v>
      </c>
      <c r="BG50" s="7" t="s">
        <v>92</v>
      </c>
      <c r="BH50" s="8" t="s">
        <v>95</v>
      </c>
      <c r="BI50" s="7" t="s">
        <v>92</v>
      </c>
      <c r="BJ50" s="7" t="s">
        <v>92</v>
      </c>
      <c r="BK50" s="7" t="s">
        <v>92</v>
      </c>
      <c r="BL50" s="8" t="s">
        <v>95</v>
      </c>
      <c r="BM50" s="7" t="s">
        <v>92</v>
      </c>
      <c r="BN50" s="7" t="s">
        <v>92</v>
      </c>
      <c r="BO50" s="9">
        <v>43160</v>
      </c>
      <c r="BP50" s="7" t="s">
        <v>92</v>
      </c>
      <c r="BQ50" s="10" t="s">
        <v>95</v>
      </c>
      <c r="BR50" s="10" t="s">
        <v>94</v>
      </c>
      <c r="BS50" s="10" t="s">
        <v>105</v>
      </c>
      <c r="BT50" s="10" t="s">
        <v>95</v>
      </c>
      <c r="BU50" s="11" t="s">
        <v>92</v>
      </c>
      <c r="BV50" s="10" t="s">
        <v>92</v>
      </c>
      <c r="BW50" s="10" t="s">
        <v>92</v>
      </c>
      <c r="BX50" s="10"/>
      <c r="BY50" s="10"/>
      <c r="BZ50" s="10"/>
      <c r="CA50" s="10"/>
      <c r="CB50" s="10"/>
      <c r="CC50" s="10"/>
      <c r="CD50" s="10"/>
      <c r="CE50" s="10"/>
      <c r="CF50" s="7" t="s">
        <v>297</v>
      </c>
      <c r="CG50" s="7" t="s">
        <v>298</v>
      </c>
      <c r="CH50" s="10"/>
      <c r="CI50" s="17"/>
      <c r="CJ50" s="10"/>
      <c r="CK50" s="17"/>
      <c r="CL50" s="12" t="str">
        <f>IF( AND(ISNUMBER(CI50),ISNUMBER(CK50)),DATEDIF(CI50,CK50,"D"),"")</f>
        <v/>
      </c>
    </row>
    <row r="51" spans="1:90" ht="30">
      <c r="A51" s="7">
        <v>45</v>
      </c>
      <c r="B51" s="7" t="str">
        <f>IF(C51="201612","A",IF(C51="201706","B",IF(C51="201712","C",IF(C51="201806","D"))))</f>
        <v>A</v>
      </c>
      <c r="C51" s="54" t="str">
        <f>CONCATENATE(E51,IF(D51="décembre","12","06"))</f>
        <v>201612</v>
      </c>
      <c r="D51" s="8" t="s">
        <v>84</v>
      </c>
      <c r="E51" s="7">
        <v>2016</v>
      </c>
      <c r="F51" s="7" t="s">
        <v>299</v>
      </c>
      <c r="G51" s="7" t="s">
        <v>300</v>
      </c>
      <c r="H51" s="7">
        <v>45</v>
      </c>
      <c r="I51" s="8" t="s">
        <v>87</v>
      </c>
      <c r="J51" s="9">
        <v>26038</v>
      </c>
      <c r="K51" s="9">
        <v>42704</v>
      </c>
      <c r="L51" s="9">
        <v>42709</v>
      </c>
      <c r="M51" s="7">
        <v>5</v>
      </c>
      <c r="N51" s="8" t="s">
        <v>89</v>
      </c>
      <c r="O51" s="8" t="str">
        <f>IF(N51="Hemato","",IF(P51="CHC","Digestif",IF(P51="colon","Digestif",IF(P51="cholangiocarcinome","Digestif",IF(P51="corticosurrenalome","Surrenale",IF(P51="ependymome du cervelet","Cérébral",IF(P51="gastrique","Digestif",IF(P51="melanome","Cutané",IF(P51="oesophage","Digestif",IF(P51="ovaire","Gynécologique",IF(P51="pancreas","Digestif",IF(P51="prostate","Prostate",IF(P51="renal","Urinaire",IF(P51="sein","Gynécologique",IF(P51="TNE","TNE",IF(P51="uterus","Gynécologique",IF(P51="vessie","Urinaire",IF(P51="ORL","ORL",IF(P51="indeterminé","Indéterminé","")))))))))))))))))))</f>
        <v>Gynécologique</v>
      </c>
      <c r="P51" s="8" t="s">
        <v>90</v>
      </c>
      <c r="Q51" s="7">
        <v>159</v>
      </c>
      <c r="R51" s="7">
        <v>56</v>
      </c>
      <c r="S51" s="7">
        <v>55</v>
      </c>
      <c r="T51" s="7">
        <v>54</v>
      </c>
      <c r="U51" s="7">
        <f>IF('Référentiel recueil de données'!$Q51="NC","NC",IF('Référentiel recueil de données'!$S51="NC","NC",ROUND('Référentiel recueil de données'!$S51/('Référentiel recueil de données'!$Q51*'Référentiel recueil de données'!$Q51)*10000,0)))</f>
        <v>22</v>
      </c>
      <c r="V51" s="54" t="str">
        <f>IF(OR(Table_2[[#This Row],[interval imc]]="NC",Table_2[[#This Row],[interval imc]]=0),"non renseigné","renseigné")</f>
        <v>renseigné</v>
      </c>
      <c r="W51" s="54" t="str">
        <f>IF('Référentiel recueil de données'!$U93="NC","NC",IF(U51&lt;18.5,"&lt;18,5",IF(AND(U51&gt;=18.5,U51&lt;25),"entre 18,5 et 25",IF(AND(U51&gt;=25,U51&lt;30),"entre 25 et 30",IF(U51&gt;=30,"supérieur à 30")))))</f>
        <v>entre 18,5 et 25</v>
      </c>
      <c r="X51" s="7">
        <v>2</v>
      </c>
      <c r="Y51" s="54" t="str">
        <f>IF(X51=0,0,IF(AND(X51&gt;0,X51&lt;5),"entre 1 et 5",IF(AND(X51&gt;=5,X51&lt;=10),"entre 5 et 10",IF(X51&gt;10,"supérieur à 10","????"))))</f>
        <v>entre 1 et 5</v>
      </c>
      <c r="Z51" s="54">
        <f>IF(AND(ISNUMBER(Table_2[[#This Row],[poids_entree]]),ISNUMBER(Table_2[[#This Row],[poids_sortie]])),Table_2[[#This Row],[poids_sortie]]-Table_2[[#This Row],[poids_entree]],"NC")</f>
        <v>-1</v>
      </c>
      <c r="AA51" s="54">
        <f>IF(AND(ISNUMBER(Table_2[[#This Row],[poids_init]]),ISNUMBER(Table_2[[#This Row],[poids_entree]])),Table_2[[#This Row],[poids_entree]]-Table_2[[#This Row],[poids_init]],"NC")</f>
        <v>-1</v>
      </c>
      <c r="AB51" s="7">
        <f>IF(S51="NC","NC",IF(R51="NC","NC",ROUND(((R51-S51)/R51)*100,0)))</f>
        <v>2</v>
      </c>
      <c r="AC51" s="16" t="str">
        <f>IF(Z51="NC","NC",IF(Z51&gt;=0,"perte","gain"))</f>
        <v>gain</v>
      </c>
      <c r="AD51" s="7" t="str">
        <f>IF(AA51="NC","NC",IF(AA51&gt;=0,"perte","gain"))</f>
        <v>gain</v>
      </c>
      <c r="AE51" s="7">
        <f>IF(T51="NC","NC",IF(S51="NC","NC",ROUND(((S51-T51)/S51)*100,0)))</f>
        <v>2</v>
      </c>
      <c r="AF51" s="7">
        <f>IF(ISNUMBER(Table_2[[#This Row],[% perte de poids DH]]),AE51*(-1),"NC")</f>
        <v>-2</v>
      </c>
      <c r="AG51" s="16" t="str">
        <f>IF(AE51="NC","non renseigné","renseigné")</f>
        <v>renseigné</v>
      </c>
      <c r="AH51" s="7" t="str">
        <f>IF(AB51="NC","non renseigné","renseigné")</f>
        <v>renseigné</v>
      </c>
      <c r="AI51" s="54" t="str">
        <f>IF(OR(Table_2[[#This Row],[albumine]]="NC",Table_2[[#This Row],[albumine]]=0),"non renseigné","renseigné")</f>
        <v>non renseigné</v>
      </c>
      <c r="AJ51" s="8" t="s">
        <v>92</v>
      </c>
      <c r="AK51" s="8" t="s">
        <v>643</v>
      </c>
      <c r="AL51" s="8" t="s">
        <v>92</v>
      </c>
      <c r="AM51" s="7">
        <v>0</v>
      </c>
      <c r="AN51" s="7">
        <v>0</v>
      </c>
      <c r="AO51" s="7">
        <v>0</v>
      </c>
      <c r="AP51" s="9">
        <v>42818</v>
      </c>
      <c r="AQ51" s="9">
        <v>42797</v>
      </c>
      <c r="AR51" s="7">
        <v>0</v>
      </c>
      <c r="AS51" s="7">
        <v>0</v>
      </c>
      <c r="AT51" s="7" t="s">
        <v>92</v>
      </c>
      <c r="AU51" s="7" t="s">
        <v>92</v>
      </c>
      <c r="AV51" s="7" t="s">
        <v>92</v>
      </c>
      <c r="AW51" s="7" t="s">
        <v>92</v>
      </c>
      <c r="AX51" s="8" t="s">
        <v>94</v>
      </c>
      <c r="AY51" s="8" t="s">
        <v>94</v>
      </c>
      <c r="AZ51" s="8" t="s">
        <v>95</v>
      </c>
      <c r="BA51" s="7" t="s">
        <v>92</v>
      </c>
      <c r="BB51" s="7" t="s">
        <v>92</v>
      </c>
      <c r="BC51" s="8" t="s">
        <v>95</v>
      </c>
      <c r="BD51" s="8" t="s">
        <v>301</v>
      </c>
      <c r="BE51" s="7" t="s">
        <v>92</v>
      </c>
      <c r="BF51" s="7" t="s">
        <v>92</v>
      </c>
      <c r="BG51" s="7" t="s">
        <v>92</v>
      </c>
      <c r="BH51" s="7" t="s">
        <v>92</v>
      </c>
      <c r="BI51" s="7" t="s">
        <v>92</v>
      </c>
      <c r="BJ51" s="7" t="s">
        <v>92</v>
      </c>
      <c r="BK51" s="7" t="s">
        <v>92</v>
      </c>
      <c r="BL51" s="8" t="s">
        <v>95</v>
      </c>
      <c r="BM51" s="7" t="s">
        <v>92</v>
      </c>
      <c r="BN51" s="7" t="s">
        <v>92</v>
      </c>
      <c r="BO51" s="9">
        <v>42644</v>
      </c>
      <c r="BP51" s="7">
        <v>0</v>
      </c>
      <c r="BQ51" s="10" t="s">
        <v>95</v>
      </c>
      <c r="BR51" s="10" t="s">
        <v>94</v>
      </c>
      <c r="BS51" s="10" t="s">
        <v>105</v>
      </c>
      <c r="BT51" s="10" t="s">
        <v>95</v>
      </c>
      <c r="BU51" s="11" t="s">
        <v>92</v>
      </c>
      <c r="BV51" s="10"/>
      <c r="BW51" s="10" t="s">
        <v>302</v>
      </c>
      <c r="BX51" s="10"/>
      <c r="BY51" s="10"/>
      <c r="BZ51" s="10"/>
      <c r="CA51" s="10"/>
      <c r="CB51" s="10"/>
      <c r="CC51" s="10"/>
      <c r="CD51" s="10"/>
      <c r="CE51" s="10"/>
      <c r="CF51" s="7" t="s">
        <v>92</v>
      </c>
      <c r="CG51" s="7" t="s">
        <v>92</v>
      </c>
      <c r="CH51" s="10"/>
      <c r="CI51" s="17"/>
      <c r="CJ51" s="10"/>
      <c r="CK51" s="17"/>
      <c r="CL51" s="12" t="str">
        <f>IF( AND(ISNUMBER(CI51),ISNUMBER(CK51)),DATEDIF(CI51,CK51,"D"),"")</f>
        <v/>
      </c>
    </row>
    <row r="52" spans="1:90">
      <c r="A52" s="7">
        <v>117</v>
      </c>
      <c r="B52" s="7" t="str">
        <f>IF(C52="201612","A",IF(C52="201706","B",IF(C52="201712","C",IF(C52="201806","D"))))</f>
        <v>D</v>
      </c>
      <c r="C52" s="54" t="str">
        <f>CONCATENATE(E52,IF(D52="décembre","12","06"))</f>
        <v>201806</v>
      </c>
      <c r="D52" s="8" t="s">
        <v>100</v>
      </c>
      <c r="E52" s="7">
        <v>2018</v>
      </c>
      <c r="F52" s="7" t="s">
        <v>303</v>
      </c>
      <c r="G52" s="7" t="s">
        <v>304</v>
      </c>
      <c r="H52" s="7">
        <v>53</v>
      </c>
      <c r="I52" s="8" t="s">
        <v>87</v>
      </c>
      <c r="J52" s="9">
        <v>23846</v>
      </c>
      <c r="K52" s="9">
        <v>43258</v>
      </c>
      <c r="L52" s="9">
        <v>43260</v>
      </c>
      <c r="M52" s="7">
        <v>2</v>
      </c>
      <c r="N52" s="8" t="s">
        <v>130</v>
      </c>
      <c r="O52" s="8" t="str">
        <f>IF(N52="Hemato","",IF(P52="CHC","Digestif",IF(P52="colon","Digestif",IF(P52="cholangiocarcinome","Digestif",IF(P52="corticosurrenalome","Surrenale",IF(P52="ependymome du cervelet","Cérébral",IF(P52="gastrique","Digestif",IF(P52="melanome","Cutané",IF(P52="oesophage","Digestif",IF(P52="ovaire","Gynécologique",IF(P52="pancreas","Digestif",IF(P52="prostate","Prostate",IF(P52="renal","Urinaire",IF(P52="sein","Gynécologique",IF(P52="TNE","TNE",IF(P52="uterus","Gynécologique",IF(P52="vessie","Urinaire",IF(P52="ORL","ORL",IF(P52="indeterminé","Indéterminé","")))))))))))))))))))</f>
        <v/>
      </c>
      <c r="P52" s="7" t="s">
        <v>196</v>
      </c>
      <c r="Q52" s="7">
        <v>166</v>
      </c>
      <c r="R52" s="7">
        <v>72</v>
      </c>
      <c r="S52" s="7">
        <v>70</v>
      </c>
      <c r="T52" s="7" t="s">
        <v>92</v>
      </c>
      <c r="U52" s="7">
        <f>IF('Référentiel recueil de données'!$Q52="NC","NC",IF('Référentiel recueil de données'!$S52="NC","NC",ROUND('Référentiel recueil de données'!$S52/('Référentiel recueil de données'!$Q52*'Référentiel recueil de données'!$Q52)*10000,0)))</f>
        <v>25</v>
      </c>
      <c r="V52" s="54" t="str">
        <f>IF(OR(Table_2[[#This Row],[interval imc]]="NC",Table_2[[#This Row],[interval imc]]=0),"non renseigné","renseigné")</f>
        <v>renseigné</v>
      </c>
      <c r="W52" s="54" t="str">
        <f>IF('Référentiel recueil de données'!$U24="NC","NC",IF(U52&lt;18.5,"&lt;18,5",IF(AND(U52&gt;=18.5,U52&lt;25),"entre 18,5 et 25",IF(AND(U52&gt;=25,U52&lt;30),"entre 25 et 30",IF(U52&gt;=30,"supérieur à 30")))))</f>
        <v>entre 25 et 30</v>
      </c>
      <c r="X52" s="7">
        <v>1</v>
      </c>
      <c r="Y52" s="54" t="str">
        <f>IF(X52=0,0,IF(AND(X52&gt;0,X52&lt;5),"entre 1 et 5",IF(AND(X52&gt;=5,X52&lt;=10),"entre 5 et 10",IF(X52&gt;10,"supérieur à 10","????"))))</f>
        <v>entre 1 et 5</v>
      </c>
      <c r="Z52" s="54" t="str">
        <f>IF(AND(ISNUMBER(Table_2[[#This Row],[poids_entree]]),ISNUMBER(Table_2[[#This Row],[poids_sortie]])),Table_2[[#This Row],[poids_sortie]]-Table_2[[#This Row],[poids_entree]],"NC")</f>
        <v>NC</v>
      </c>
      <c r="AA52" s="54">
        <f>IF(AND(ISNUMBER(Table_2[[#This Row],[poids_init]]),ISNUMBER(Table_2[[#This Row],[poids_entree]])),Table_2[[#This Row],[poids_entree]]-Table_2[[#This Row],[poids_init]],"NC")</f>
        <v>-2</v>
      </c>
      <c r="AB52" s="7">
        <f>IF(S52="NC","NC",IF(R52="NC","NC",ROUND(((R52-S52)/R52)*100,0)))</f>
        <v>3</v>
      </c>
      <c r="AC52" s="16" t="str">
        <f>IF(Z52="NC","NC",IF(Z52&gt;=0,"perte","gain"))</f>
        <v>NC</v>
      </c>
      <c r="AD52" s="7" t="str">
        <f>IF(AA52="NC","NC",IF(AA52&gt;=0,"perte","gain"))</f>
        <v>gain</v>
      </c>
      <c r="AE52" s="7" t="str">
        <f>IF(T52="NC","NC",IF(S52="NC","NC",ROUND(((S52-T52)/S52)*100,0)))</f>
        <v>NC</v>
      </c>
      <c r="AF52" s="7" t="str">
        <f>IF(ISNUMBER(Table_2[[#This Row],[% perte de poids DH]]),AE52*(-1),"NC")</f>
        <v>NC</v>
      </c>
      <c r="AG52" s="16" t="str">
        <f>IF(AE52="NC","non renseigné","renseigné")</f>
        <v>non renseigné</v>
      </c>
      <c r="AH52" s="7" t="str">
        <f>IF(AB52="NC","non renseigné","renseigné")</f>
        <v>renseigné</v>
      </c>
      <c r="AI52" s="54" t="str">
        <f>IF(OR(Table_2[[#This Row],[albumine]]="NC",Table_2[[#This Row],[albumine]]=0),"non renseigné","renseigné")</f>
        <v>renseigné</v>
      </c>
      <c r="AJ52" s="7">
        <v>37</v>
      </c>
      <c r="AK52" s="8" t="s">
        <v>643</v>
      </c>
      <c r="AL52" s="7" t="s">
        <v>92</v>
      </c>
      <c r="AM52" s="7">
        <v>3</v>
      </c>
      <c r="AN52" s="7" t="s">
        <v>92</v>
      </c>
      <c r="AO52" s="7" t="s">
        <v>92</v>
      </c>
      <c r="AP52" s="9">
        <v>43362</v>
      </c>
      <c r="AQ52" s="9" t="s">
        <v>92</v>
      </c>
      <c r="AR52" s="8">
        <v>0</v>
      </c>
      <c r="AS52" s="7">
        <v>0</v>
      </c>
      <c r="AT52" s="7" t="s">
        <v>92</v>
      </c>
      <c r="AU52" s="8" t="s">
        <v>95</v>
      </c>
      <c r="AV52" s="7" t="s">
        <v>92</v>
      </c>
      <c r="AW52" s="7" t="s">
        <v>92</v>
      </c>
      <c r="AX52" s="8" t="s">
        <v>95</v>
      </c>
      <c r="AY52" s="8" t="s">
        <v>94</v>
      </c>
      <c r="AZ52" s="8" t="s">
        <v>94</v>
      </c>
      <c r="BA52" s="7" t="s">
        <v>92</v>
      </c>
      <c r="BB52" s="8" t="s">
        <v>95</v>
      </c>
      <c r="BC52" s="8" t="s">
        <v>95</v>
      </c>
      <c r="BD52" s="8" t="s">
        <v>96</v>
      </c>
      <c r="BE52" s="7" t="s">
        <v>92</v>
      </c>
      <c r="BF52" s="7" t="s">
        <v>92</v>
      </c>
      <c r="BG52" s="7" t="s">
        <v>92</v>
      </c>
      <c r="BH52" s="7" t="s">
        <v>92</v>
      </c>
      <c r="BI52" s="7" t="s">
        <v>92</v>
      </c>
      <c r="BJ52" s="7" t="s">
        <v>92</v>
      </c>
      <c r="BK52" s="7" t="s">
        <v>92</v>
      </c>
      <c r="BL52" s="8" t="s">
        <v>95</v>
      </c>
      <c r="BM52" s="7" t="s">
        <v>92</v>
      </c>
      <c r="BN52" s="7" t="s">
        <v>92</v>
      </c>
      <c r="BO52" s="9" t="s">
        <v>92</v>
      </c>
      <c r="BP52" s="7" t="s">
        <v>92</v>
      </c>
      <c r="BQ52" s="10" t="s">
        <v>95</v>
      </c>
      <c r="BR52" s="10" t="s">
        <v>94</v>
      </c>
      <c r="BS52" s="10" t="s">
        <v>105</v>
      </c>
      <c r="BT52" s="10" t="s">
        <v>95</v>
      </c>
      <c r="BU52" s="11" t="s">
        <v>92</v>
      </c>
      <c r="BV52" s="10" t="s">
        <v>92</v>
      </c>
      <c r="BW52" s="10" t="s">
        <v>92</v>
      </c>
      <c r="BX52" s="10"/>
      <c r="BY52" s="10"/>
      <c r="BZ52" s="10"/>
      <c r="CA52" s="10"/>
      <c r="CB52" s="10"/>
      <c r="CC52" s="10"/>
      <c r="CD52" s="10"/>
      <c r="CE52" s="10"/>
      <c r="CF52" s="7" t="s">
        <v>92</v>
      </c>
      <c r="CG52" s="7" t="s">
        <v>92</v>
      </c>
      <c r="CH52" s="10"/>
      <c r="CI52" s="17"/>
      <c r="CJ52" s="10"/>
      <c r="CK52" s="17"/>
      <c r="CL52" s="12" t="str">
        <f>IF( AND(ISNUMBER(CI52),ISNUMBER(CK52)),DATEDIF(CI52,CK52,"D"),"")</f>
        <v/>
      </c>
    </row>
    <row r="53" spans="1:90" ht="45">
      <c r="A53" s="7">
        <v>46</v>
      </c>
      <c r="B53" s="7" t="str">
        <f>IF(C53="201612","A",IF(C53="201706","B",IF(C53="201712","C",IF(C53="201806","D"))))</f>
        <v>A</v>
      </c>
      <c r="C53" s="54" t="str">
        <f>CONCATENATE(E53,IF(D53="décembre","12","06"))</f>
        <v>201612</v>
      </c>
      <c r="D53" s="8" t="s">
        <v>84</v>
      </c>
      <c r="E53" s="7">
        <v>2016</v>
      </c>
      <c r="F53" s="7" t="s">
        <v>305</v>
      </c>
      <c r="G53" s="7" t="s">
        <v>306</v>
      </c>
      <c r="H53" s="7">
        <v>71</v>
      </c>
      <c r="I53" s="8" t="s">
        <v>87</v>
      </c>
      <c r="J53" s="9">
        <v>16719</v>
      </c>
      <c r="K53" s="9">
        <v>42688</v>
      </c>
      <c r="L53" s="9">
        <v>42739</v>
      </c>
      <c r="M53" s="7">
        <v>51</v>
      </c>
      <c r="N53" s="8" t="s">
        <v>89</v>
      </c>
      <c r="O53" s="8" t="str">
        <f>IF(N53="Hemato","",IF(P53="CHC","Digestif",IF(P53="colon","Digestif",IF(P53="cholangiocarcinome","Digestif",IF(P53="corticosurrenalome","Surrenale",IF(P53="ependymome du cervelet","Cérébral",IF(P53="gastrique","Digestif",IF(P53="melanome","Cutané",IF(P53="oesophage","Digestif",IF(P53="ovaire","Gynécologique",IF(P53="pancreas","Digestif",IF(P53="prostate","Prostate",IF(P53="renal","Urinaire",IF(P53="sein","Gynécologique",IF(P53="TNE","TNE",IF(P53="uterus","Gynécologique",IF(P53="vessie","Urinaire",IF(P53="ORL","ORL",IF(P53="indeterminé","Indéterminé","")))))))))))))))))))</f>
        <v>Gynécologique</v>
      </c>
      <c r="P53" s="8" t="s">
        <v>180</v>
      </c>
      <c r="Q53" s="7">
        <v>166</v>
      </c>
      <c r="R53" s="7">
        <v>78</v>
      </c>
      <c r="S53" s="7">
        <v>70</v>
      </c>
      <c r="T53" s="7" t="s">
        <v>92</v>
      </c>
      <c r="U53" s="7">
        <f>IF('Référentiel recueil de données'!$Q53="NC","NC",IF('Référentiel recueil de données'!$S53="NC","NC",ROUND('Référentiel recueil de données'!$S53/('Référentiel recueil de données'!$Q53*'Référentiel recueil de données'!$Q53)*10000,0)))</f>
        <v>25</v>
      </c>
      <c r="V53" s="54" t="str">
        <f>IF(OR(Table_2[[#This Row],[interval imc]]="NC",Table_2[[#This Row],[interval imc]]=0),"non renseigné","renseigné")</f>
        <v>renseigné</v>
      </c>
      <c r="W53" s="54" t="str">
        <f>IF('Référentiel recueil de données'!$U25="NC","NC",IF(U53&lt;18.5,"&lt;18,5",IF(AND(U53&gt;=18.5,U53&lt;25),"entre 18,5 et 25",IF(AND(U53&gt;=25,U53&lt;30),"entre 25 et 30",IF(U53&gt;=30,"supérieur à 30")))))</f>
        <v>entre 25 et 30</v>
      </c>
      <c r="X53" s="7">
        <v>1</v>
      </c>
      <c r="Y53" s="54" t="str">
        <f>IF(X53=0,0,IF(AND(X53&gt;0,X53&lt;5),"entre 1 et 5",IF(AND(X53&gt;=5,X53&lt;=10),"entre 5 et 10",IF(X53&gt;10,"supérieur à 10","????"))))</f>
        <v>entre 1 et 5</v>
      </c>
      <c r="Z53" s="54" t="str">
        <f>IF(AND(ISNUMBER(Table_2[[#This Row],[poids_entree]]),ISNUMBER(Table_2[[#This Row],[poids_sortie]])),Table_2[[#This Row],[poids_sortie]]-Table_2[[#This Row],[poids_entree]],"NC")</f>
        <v>NC</v>
      </c>
      <c r="AA53" s="54">
        <f>IF(AND(ISNUMBER(Table_2[[#This Row],[poids_init]]),ISNUMBER(Table_2[[#This Row],[poids_entree]])),Table_2[[#This Row],[poids_entree]]-Table_2[[#This Row],[poids_init]],"NC")</f>
        <v>-8</v>
      </c>
      <c r="AB53" s="7">
        <f>IF(S53="NC","NC",IF(R53="NC","NC",ROUND(((R53-S53)/R53)*100,0)))</f>
        <v>10</v>
      </c>
      <c r="AC53" s="16" t="str">
        <f>IF(Z53="NC","NC",IF(Z53&gt;=0,"perte","gain"))</f>
        <v>NC</v>
      </c>
      <c r="AD53" s="7" t="str">
        <f>IF(AA53="NC","NC",IF(AA53&gt;=0,"perte","gain"))</f>
        <v>gain</v>
      </c>
      <c r="AE53" s="7" t="str">
        <f>IF(T53="NC","NC",IF(S53="NC","NC",ROUND(((S53-T53)/S53)*100,0)))</f>
        <v>NC</v>
      </c>
      <c r="AF53" s="7" t="str">
        <f>IF(ISNUMBER(Table_2[[#This Row],[% perte de poids DH]]),AE53*(-1),"NC")</f>
        <v>NC</v>
      </c>
      <c r="AG53" s="16" t="str">
        <f>IF(AE53="NC","non renseigné","renseigné")</f>
        <v>non renseigné</v>
      </c>
      <c r="AH53" s="7" t="str">
        <f>IF(AB53="NC","non renseigné","renseigné")</f>
        <v>renseigné</v>
      </c>
      <c r="AI53" s="54" t="str">
        <f>IF(OR(Table_2[[#This Row],[albumine]]="NC",Table_2[[#This Row],[albumine]]=0),"non renseigné","renseigné")</f>
        <v>non renseigné</v>
      </c>
      <c r="AJ53" s="8" t="s">
        <v>92</v>
      </c>
      <c r="AK53" s="8" t="s">
        <v>646</v>
      </c>
      <c r="AL53" s="8" t="s">
        <v>92</v>
      </c>
      <c r="AM53" s="7">
        <v>0</v>
      </c>
      <c r="AN53" s="7">
        <v>0</v>
      </c>
      <c r="AO53" s="7">
        <v>0</v>
      </c>
      <c r="AP53" s="9">
        <v>42739</v>
      </c>
      <c r="AQ53" s="9">
        <v>42725</v>
      </c>
      <c r="AR53" s="7">
        <v>0</v>
      </c>
      <c r="AS53" s="7">
        <v>0</v>
      </c>
      <c r="AT53" s="7" t="s">
        <v>92</v>
      </c>
      <c r="AU53" s="7" t="s">
        <v>92</v>
      </c>
      <c r="AV53" s="7" t="s">
        <v>92</v>
      </c>
      <c r="AW53" s="7" t="s">
        <v>92</v>
      </c>
      <c r="AX53" s="8" t="s">
        <v>94</v>
      </c>
      <c r="AY53" s="8" t="s">
        <v>95</v>
      </c>
      <c r="AZ53" s="8" t="s">
        <v>95</v>
      </c>
      <c r="BA53" s="7" t="s">
        <v>92</v>
      </c>
      <c r="BB53" s="7" t="s">
        <v>92</v>
      </c>
      <c r="BC53" s="8" t="s">
        <v>95</v>
      </c>
      <c r="BD53" s="8" t="s">
        <v>113</v>
      </c>
      <c r="BE53" s="8" t="s">
        <v>114</v>
      </c>
      <c r="BF53" s="7" t="s">
        <v>92</v>
      </c>
      <c r="BG53" s="7" t="s">
        <v>92</v>
      </c>
      <c r="BH53" s="7" t="s">
        <v>92</v>
      </c>
      <c r="BI53" s="7" t="s">
        <v>92</v>
      </c>
      <c r="BJ53" s="7" t="s">
        <v>92</v>
      </c>
      <c r="BK53" s="7" t="s">
        <v>92</v>
      </c>
      <c r="BL53" s="8" t="s">
        <v>95</v>
      </c>
      <c r="BM53" s="7" t="s">
        <v>92</v>
      </c>
      <c r="BN53" s="7" t="s">
        <v>92</v>
      </c>
      <c r="BO53" s="9">
        <v>42583</v>
      </c>
      <c r="BP53" s="7">
        <v>0</v>
      </c>
      <c r="BQ53" s="10" t="s">
        <v>95</v>
      </c>
      <c r="BR53" s="10" t="s">
        <v>94</v>
      </c>
      <c r="BS53" s="10" t="s">
        <v>105</v>
      </c>
      <c r="BT53" s="10" t="s">
        <v>94</v>
      </c>
      <c r="BU53" s="11">
        <v>42738</v>
      </c>
      <c r="BV53" s="10" t="s">
        <v>307</v>
      </c>
      <c r="BW53" s="10" t="s">
        <v>308</v>
      </c>
      <c r="BX53" s="10"/>
      <c r="BY53" s="10" t="s">
        <v>94</v>
      </c>
      <c r="BZ53" s="10" t="s">
        <v>94</v>
      </c>
      <c r="CA53" s="10"/>
      <c r="CB53" s="10"/>
      <c r="CC53" s="10"/>
      <c r="CD53" s="10"/>
      <c r="CE53" s="10"/>
      <c r="CF53" s="7" t="s">
        <v>309</v>
      </c>
      <c r="CG53" s="7" t="s">
        <v>92</v>
      </c>
      <c r="CH53" s="10" t="s">
        <v>95</v>
      </c>
      <c r="CI53" s="17">
        <v>42738</v>
      </c>
      <c r="CJ53" s="10" t="s">
        <v>94</v>
      </c>
      <c r="CK53" s="17">
        <v>42739</v>
      </c>
      <c r="CL53" s="12">
        <f>IF( AND(ISNUMBER(CI53),ISNUMBER(CK53)),DATEDIF(CI53,CK53,"D"),"")</f>
        <v>1</v>
      </c>
    </row>
    <row r="54" spans="1:90">
      <c r="A54" s="7">
        <v>32</v>
      </c>
      <c r="B54" s="7" t="str">
        <f>IF(C54="201612","A",IF(C54="201706","B",IF(C54="201712","C",IF(C54="201806","D"))))</f>
        <v>B</v>
      </c>
      <c r="C54" s="54" t="str">
        <f>CONCATENATE(E54,IF(D54="décembre","12","06"))</f>
        <v>201706</v>
      </c>
      <c r="D54" s="8" t="s">
        <v>100</v>
      </c>
      <c r="E54" s="7">
        <v>2017</v>
      </c>
      <c r="F54" s="7" t="s">
        <v>310</v>
      </c>
      <c r="G54" s="7" t="s">
        <v>311</v>
      </c>
      <c r="H54" s="7">
        <v>76</v>
      </c>
      <c r="I54" s="8" t="s">
        <v>87</v>
      </c>
      <c r="J54" s="9">
        <v>14438</v>
      </c>
      <c r="K54" s="9">
        <v>42894</v>
      </c>
      <c r="L54" s="9">
        <v>42899</v>
      </c>
      <c r="M54" s="7">
        <v>5</v>
      </c>
      <c r="N54" s="8" t="s">
        <v>89</v>
      </c>
      <c r="O54" s="8" t="str">
        <f>IF(N54="Hemato","",IF(P54="CHC","Digestif",IF(P54="colon","Digestif",IF(P54="cholangiocarcinome","Digestif",IF(P54="corticosurrenalome","Surrenale",IF(P54="ependymome du cervelet","Cérébral",IF(P54="gastrique","Digestif",IF(P54="melanome","Cutané",IF(P54="oesophage","Digestif",IF(P54="ovaire","Gynécologique",IF(P54="pancreas","Digestif",IF(P54="prostate","Prostate",IF(P54="renal","Urinaire",IF(P54="sein","Gynécologique",IF(P54="TNE","TNE",IF(P54="uterus","Gynécologique",IF(P54="vessie","Urinaire",IF(P54="ORL","ORL",IF(P54="indeterminé","Indéterminé","")))))))))))))))))))</f>
        <v>Digestif</v>
      </c>
      <c r="P54" s="8" t="s">
        <v>103</v>
      </c>
      <c r="Q54" s="7">
        <v>165</v>
      </c>
      <c r="R54" s="7">
        <v>50</v>
      </c>
      <c r="S54" s="7">
        <v>43</v>
      </c>
      <c r="T54" s="7" t="s">
        <v>92</v>
      </c>
      <c r="U54" s="7">
        <f>IF('Référentiel recueil de données'!$Q54="NC","NC",IF('Référentiel recueil de données'!$S54="NC","NC",ROUND('Référentiel recueil de données'!$S54/('Référentiel recueil de données'!$Q54*'Référentiel recueil de données'!$Q54)*10000,0)))</f>
        <v>16</v>
      </c>
      <c r="V54" s="54" t="str">
        <f>IF(OR(Table_2[[#This Row],[interval imc]]="NC",Table_2[[#This Row],[interval imc]]=0),"non renseigné","renseigné")</f>
        <v>renseigné</v>
      </c>
      <c r="W54" s="54" t="str">
        <f>IF('Référentiel recueil de données'!$U26="NC","NC",IF(U54&lt;18.5,"&lt;18,5",IF(AND(U54&gt;=18.5,U54&lt;25),"entre 18,5 et 25",IF(AND(U54&gt;=25,U54&lt;30),"entre 25 et 30",IF(U54&gt;=30,"supérieur à 30")))))</f>
        <v>&lt;18,5</v>
      </c>
      <c r="X54" s="7">
        <v>1</v>
      </c>
      <c r="Y54" s="54" t="str">
        <f>IF(X54=0,0,IF(AND(X54&gt;0,X54&lt;5),"entre 1 et 5",IF(AND(X54&gt;=5,X54&lt;=10),"entre 5 et 10",IF(X54&gt;10,"supérieur à 10","????"))))</f>
        <v>entre 1 et 5</v>
      </c>
      <c r="Z54" s="54" t="str">
        <f>IF(AND(ISNUMBER(Table_2[[#This Row],[poids_entree]]),ISNUMBER(Table_2[[#This Row],[poids_sortie]])),Table_2[[#This Row],[poids_sortie]]-Table_2[[#This Row],[poids_entree]],"NC")</f>
        <v>NC</v>
      </c>
      <c r="AA54" s="54">
        <f>IF(AND(ISNUMBER(Table_2[[#This Row],[poids_init]]),ISNUMBER(Table_2[[#This Row],[poids_entree]])),Table_2[[#This Row],[poids_entree]]-Table_2[[#This Row],[poids_init]],"NC")</f>
        <v>-7</v>
      </c>
      <c r="AB54" s="7">
        <f>IF(S54="NC","NC",IF(R54="NC","NC",ROUND(((R54-S54)/R54)*100,0)))</f>
        <v>14</v>
      </c>
      <c r="AC54" s="16" t="str">
        <f>IF(Z54="NC","NC",IF(Z54&gt;=0,"perte","gain"))</f>
        <v>NC</v>
      </c>
      <c r="AD54" s="7" t="str">
        <f>IF(AA54="NC","NC",IF(AA54&gt;=0,"perte","gain"))</f>
        <v>gain</v>
      </c>
      <c r="AE54" s="7" t="str">
        <f>IF(T54="NC","NC",IF(S54="NC","NC",ROUND(((S54-T54)/S54)*100,0)))</f>
        <v>NC</v>
      </c>
      <c r="AF54" s="7" t="str">
        <f>IF(ISNUMBER(Table_2[[#This Row],[% perte de poids DH]]),AE54*(-1),"NC")</f>
        <v>NC</v>
      </c>
      <c r="AG54" s="16" t="str">
        <f>IF(AE54="NC","non renseigné","renseigné")</f>
        <v>non renseigné</v>
      </c>
      <c r="AH54" s="7" t="str">
        <f>IF(AB54="NC","non renseigné","renseigné")</f>
        <v>renseigné</v>
      </c>
      <c r="AI54" s="54" t="str">
        <f>IF(OR(Table_2[[#This Row],[albumine]]="NC",Table_2[[#This Row],[albumine]]=0),"non renseigné","renseigné")</f>
        <v>non renseigné</v>
      </c>
      <c r="AJ54" s="8" t="s">
        <v>92</v>
      </c>
      <c r="AK54" s="8" t="s">
        <v>645</v>
      </c>
      <c r="AL54" s="8" t="s">
        <v>92</v>
      </c>
      <c r="AM54" s="7">
        <v>0</v>
      </c>
      <c r="AN54" s="7">
        <v>0</v>
      </c>
      <c r="AO54" s="7">
        <v>0</v>
      </c>
      <c r="AP54" s="9">
        <v>43167</v>
      </c>
      <c r="AQ54" s="9">
        <v>43167</v>
      </c>
      <c r="AR54" s="7">
        <v>0</v>
      </c>
      <c r="AS54" s="7">
        <v>0</v>
      </c>
      <c r="AT54" s="7" t="s">
        <v>92</v>
      </c>
      <c r="AU54" s="7" t="s">
        <v>92</v>
      </c>
      <c r="AV54" s="7" t="s">
        <v>92</v>
      </c>
      <c r="AW54" s="7" t="s">
        <v>92</v>
      </c>
      <c r="AX54" s="8" t="s">
        <v>95</v>
      </c>
      <c r="AY54" s="8" t="s">
        <v>95</v>
      </c>
      <c r="AZ54" s="8" t="s">
        <v>95</v>
      </c>
      <c r="BA54" s="7" t="s">
        <v>92</v>
      </c>
      <c r="BB54" s="7" t="s">
        <v>92</v>
      </c>
      <c r="BC54" s="8" t="s">
        <v>95</v>
      </c>
      <c r="BD54" s="8" t="s">
        <v>96</v>
      </c>
      <c r="BE54" s="7" t="s">
        <v>92</v>
      </c>
      <c r="BF54" s="7" t="s">
        <v>92</v>
      </c>
      <c r="BG54" s="7" t="s">
        <v>92</v>
      </c>
      <c r="BH54" s="7" t="s">
        <v>92</v>
      </c>
      <c r="BI54" s="7" t="s">
        <v>92</v>
      </c>
      <c r="BJ54" s="7" t="s">
        <v>92</v>
      </c>
      <c r="BK54" s="7" t="s">
        <v>92</v>
      </c>
      <c r="BL54" s="8" t="s">
        <v>94</v>
      </c>
      <c r="BM54" s="7" t="s">
        <v>92</v>
      </c>
      <c r="BN54" s="7" t="s">
        <v>92</v>
      </c>
      <c r="BO54" s="9" t="s">
        <v>92</v>
      </c>
      <c r="BP54" s="7" t="s">
        <v>92</v>
      </c>
      <c r="BQ54" s="10" t="s">
        <v>95</v>
      </c>
      <c r="BR54" s="10" t="s">
        <v>94</v>
      </c>
      <c r="BS54" s="10" t="s">
        <v>105</v>
      </c>
      <c r="BT54" s="10" t="s">
        <v>95</v>
      </c>
      <c r="BU54" s="11" t="s">
        <v>92</v>
      </c>
      <c r="BV54" s="10" t="s">
        <v>92</v>
      </c>
      <c r="BW54" s="10" t="s">
        <v>92</v>
      </c>
      <c r="BX54" s="10"/>
      <c r="BY54" s="10"/>
      <c r="BZ54" s="10"/>
      <c r="CA54" s="10"/>
      <c r="CB54" s="10"/>
      <c r="CC54" s="10"/>
      <c r="CD54" s="10"/>
      <c r="CE54" s="10"/>
      <c r="CF54" s="7" t="s">
        <v>312</v>
      </c>
      <c r="CG54" s="7" t="s">
        <v>92</v>
      </c>
      <c r="CH54" s="10"/>
      <c r="CI54" s="17"/>
      <c r="CJ54" s="10"/>
      <c r="CK54" s="17"/>
      <c r="CL54" s="12" t="str">
        <f>IF( AND(ISNUMBER(CI54),ISNUMBER(CK54)),DATEDIF(CI54,CK54,"D"),"")</f>
        <v/>
      </c>
    </row>
    <row r="55" spans="1:90">
      <c r="A55" s="7">
        <v>70</v>
      </c>
      <c r="B55" s="7" t="str">
        <f>IF(C55="201612","A",IF(C55="201706","B",IF(C55="201712","C",IF(C55="201806","D"))))</f>
        <v>A</v>
      </c>
      <c r="C55" s="54" t="str">
        <f>CONCATENATE(E55,IF(D55="décembre","12","06"))</f>
        <v>201612</v>
      </c>
      <c r="D55" s="8" t="s">
        <v>84</v>
      </c>
      <c r="E55" s="7">
        <v>2016</v>
      </c>
      <c r="F55" s="7" t="s">
        <v>310</v>
      </c>
      <c r="G55" s="7" t="s">
        <v>311</v>
      </c>
      <c r="H55" s="7">
        <v>77</v>
      </c>
      <c r="I55" s="8" t="s">
        <v>87</v>
      </c>
      <c r="J55" s="9">
        <v>14438</v>
      </c>
      <c r="K55" s="9">
        <v>42711</v>
      </c>
      <c r="L55" s="9">
        <v>42717</v>
      </c>
      <c r="M55" s="7">
        <v>6</v>
      </c>
      <c r="N55" s="8" t="s">
        <v>89</v>
      </c>
      <c r="O55" s="8" t="str">
        <f>IF(N55="Hemato","",IF(P55="CHC","Digestif",IF(P55="colon","Digestif",IF(P55="cholangiocarcinome","Digestif",IF(P55="corticosurrenalome","Surrenale",IF(P55="ependymome du cervelet","Cérébral",IF(P55="gastrique","Digestif",IF(P55="melanome","Cutané",IF(P55="oesophage","Digestif",IF(P55="ovaire","Gynécologique",IF(P55="pancreas","Digestif",IF(P55="prostate","Prostate",IF(P55="renal","Urinaire",IF(P55="sein","Gynécologique",IF(P55="TNE","TNE",IF(P55="uterus","Gynécologique",IF(P55="vessie","Urinaire",IF(P55="ORL","ORL",IF(P55="indeterminé","Indéterminé","")))))))))))))))))))</f>
        <v>Digestif</v>
      </c>
      <c r="P55" s="8" t="s">
        <v>103</v>
      </c>
      <c r="Q55" s="7">
        <v>165</v>
      </c>
      <c r="R55" s="7" t="s">
        <v>92</v>
      </c>
      <c r="S55" s="7">
        <v>48</v>
      </c>
      <c r="T55" s="7">
        <v>51</v>
      </c>
      <c r="U55" s="7">
        <f>IF('Référentiel recueil de données'!$Q55="NC","NC",IF('Référentiel recueil de données'!$S55="NC","NC",ROUND('Référentiel recueil de données'!$S55/('Référentiel recueil de données'!$Q55*'Référentiel recueil de données'!$Q55)*10000,0)))</f>
        <v>18</v>
      </c>
      <c r="V55" s="54" t="str">
        <f>IF(OR(Table_2[[#This Row],[interval imc]]="NC",Table_2[[#This Row],[interval imc]]=0),"non renseigné","renseigné")</f>
        <v>renseigné</v>
      </c>
      <c r="W55" s="54" t="str">
        <f>IF('Référentiel recueil de données'!$U124="NC","NC",IF(U55&lt;18.5,"&lt;18,5",IF(AND(U55&gt;=18.5,U55&lt;25),"entre 18,5 et 25",IF(AND(U55&gt;=25,U55&lt;30),"entre 25 et 30",IF(U55&gt;=30,"supérieur à 30")))))</f>
        <v>&lt;18,5</v>
      </c>
      <c r="X55" s="7">
        <v>2</v>
      </c>
      <c r="Y55" s="54" t="str">
        <f>IF(X55=0,0,IF(AND(X55&gt;0,X55&lt;5),"entre 1 et 5",IF(AND(X55&gt;=5,X55&lt;=10),"entre 5 et 10",IF(X55&gt;10,"supérieur à 10","????"))))</f>
        <v>entre 1 et 5</v>
      </c>
      <c r="Z55" s="54">
        <f>IF(AND(ISNUMBER(Table_2[[#This Row],[poids_entree]]),ISNUMBER(Table_2[[#This Row],[poids_sortie]])),Table_2[[#This Row],[poids_sortie]]-Table_2[[#This Row],[poids_entree]],"NC")</f>
        <v>3</v>
      </c>
      <c r="AA55" s="54" t="str">
        <f>IF(AND(ISNUMBER(Table_2[[#This Row],[poids_init]]),ISNUMBER(Table_2[[#This Row],[poids_entree]])),Table_2[[#This Row],[poids_entree]]-Table_2[[#This Row],[poids_init]],"NC")</f>
        <v>NC</v>
      </c>
      <c r="AB55" s="7" t="str">
        <f>IF(S55="NC","NC",IF(R55="NC","NC",ROUND(((R55-S55)/R55)*100,0)))</f>
        <v>NC</v>
      </c>
      <c r="AC55" s="16" t="str">
        <f>IF(Z55="NC","NC",IF(Z55&gt;=0,"perte","gain"))</f>
        <v>perte</v>
      </c>
      <c r="AD55" s="7" t="str">
        <f>IF(AA55="NC","NC",IF(AA55&gt;=0,"perte","gain"))</f>
        <v>NC</v>
      </c>
      <c r="AE55" s="7">
        <f>IF(T55="NC","NC",IF(S55="NC","NC",ROUND(((S55-T55)/S55)*100,0)))</f>
        <v>-6</v>
      </c>
      <c r="AF55" s="7">
        <f>IF(ISNUMBER(Table_2[[#This Row],[% perte de poids DH]]),AE55*(-1),"NC")</f>
        <v>6</v>
      </c>
      <c r="AG55" s="16" t="str">
        <f>IF(AE55="NC","non renseigné","renseigné")</f>
        <v>renseigné</v>
      </c>
      <c r="AH55" s="7" t="str">
        <f>IF(AB55="NC","non renseigné","renseigné")</f>
        <v>non renseigné</v>
      </c>
      <c r="AI55" s="54" t="str">
        <f>IF(OR(Table_2[[#This Row],[albumine]]="NC",Table_2[[#This Row],[albumine]]=0),"non renseigné","renseigné")</f>
        <v>non renseigné</v>
      </c>
      <c r="AJ55" s="8" t="s">
        <v>92</v>
      </c>
      <c r="AK55" s="8" t="s">
        <v>644</v>
      </c>
      <c r="AL55" s="8" t="s">
        <v>92</v>
      </c>
      <c r="AM55" s="7">
        <v>53</v>
      </c>
      <c r="AN55" s="7">
        <v>0</v>
      </c>
      <c r="AO55" s="7">
        <v>0</v>
      </c>
      <c r="AP55" s="9">
        <v>43167</v>
      </c>
      <c r="AQ55" s="9" t="s">
        <v>92</v>
      </c>
      <c r="AR55" s="7">
        <v>0</v>
      </c>
      <c r="AS55" s="7">
        <v>0</v>
      </c>
      <c r="AT55" s="7" t="s">
        <v>92</v>
      </c>
      <c r="AU55" s="7" t="s">
        <v>92</v>
      </c>
      <c r="AV55" s="7" t="s">
        <v>92</v>
      </c>
      <c r="AW55" s="7" t="s">
        <v>92</v>
      </c>
      <c r="AX55" s="8" t="s">
        <v>95</v>
      </c>
      <c r="AY55" s="8" t="s">
        <v>95</v>
      </c>
      <c r="AZ55" s="8" t="s">
        <v>95</v>
      </c>
      <c r="BA55" s="7" t="s">
        <v>92</v>
      </c>
      <c r="BB55" s="7" t="s">
        <v>92</v>
      </c>
      <c r="BC55" s="8" t="s">
        <v>95</v>
      </c>
      <c r="BD55" s="8" t="s">
        <v>96</v>
      </c>
      <c r="BE55" s="7" t="s">
        <v>92</v>
      </c>
      <c r="BF55" s="7" t="s">
        <v>92</v>
      </c>
      <c r="BG55" s="7" t="s">
        <v>92</v>
      </c>
      <c r="BH55" s="7" t="s">
        <v>92</v>
      </c>
      <c r="BI55" s="7" t="s">
        <v>92</v>
      </c>
      <c r="BJ55" s="7" t="s">
        <v>92</v>
      </c>
      <c r="BK55" s="7" t="s">
        <v>92</v>
      </c>
      <c r="BL55" s="8" t="s">
        <v>94</v>
      </c>
      <c r="BM55" s="7" t="s">
        <v>92</v>
      </c>
      <c r="BN55" s="7" t="s">
        <v>92</v>
      </c>
      <c r="BO55" s="9" t="s">
        <v>92</v>
      </c>
      <c r="BP55" s="7">
        <v>0</v>
      </c>
      <c r="BQ55" s="10" t="s">
        <v>95</v>
      </c>
      <c r="BR55" s="10" t="s">
        <v>94</v>
      </c>
      <c r="BS55" s="10" t="s">
        <v>105</v>
      </c>
      <c r="BT55" s="10" t="s">
        <v>95</v>
      </c>
      <c r="BU55" s="11" t="s">
        <v>92</v>
      </c>
      <c r="BV55" s="10" t="s">
        <v>92</v>
      </c>
      <c r="BW55" s="10" t="s">
        <v>92</v>
      </c>
      <c r="BX55" s="10"/>
      <c r="BY55" s="10"/>
      <c r="BZ55" s="10"/>
      <c r="CA55" s="10"/>
      <c r="CB55" s="10"/>
      <c r="CC55" s="10"/>
      <c r="CD55" s="10"/>
      <c r="CE55" s="10"/>
      <c r="CF55" s="7" t="s">
        <v>92</v>
      </c>
      <c r="CG55" s="7" t="s">
        <v>92</v>
      </c>
      <c r="CH55" s="10"/>
      <c r="CI55" s="17"/>
      <c r="CJ55" s="10"/>
      <c r="CK55" s="17"/>
      <c r="CL55" s="12" t="str">
        <f>IF( AND(ISNUMBER(CI55),ISNUMBER(CK55)),DATEDIF(CI55,CK55,"D"),"")</f>
        <v/>
      </c>
    </row>
    <row r="56" spans="1:90">
      <c r="A56" s="7">
        <v>96</v>
      </c>
      <c r="B56" s="7" t="str">
        <f>IF(C56="201612","A",IF(C56="201706","B",IF(C56="201712","C",IF(C56="201806","D"))))</f>
        <v>D</v>
      </c>
      <c r="C56" s="54" t="str">
        <f>CONCATENATE(E56,IF(D56="décembre","12","06"))</f>
        <v>201806</v>
      </c>
      <c r="D56" s="8" t="s">
        <v>100</v>
      </c>
      <c r="E56" s="7">
        <v>2018</v>
      </c>
      <c r="F56" s="7" t="s">
        <v>313</v>
      </c>
      <c r="G56" s="7" t="s">
        <v>314</v>
      </c>
      <c r="H56" s="7">
        <v>64</v>
      </c>
      <c r="I56" s="8" t="s">
        <v>87</v>
      </c>
      <c r="J56" s="9">
        <v>20034</v>
      </c>
      <c r="K56" s="9">
        <v>43246</v>
      </c>
      <c r="L56" s="9">
        <v>43257</v>
      </c>
      <c r="M56" s="7">
        <v>11</v>
      </c>
      <c r="N56" s="8" t="s">
        <v>89</v>
      </c>
      <c r="O56" s="8" t="str">
        <f>IF(N56="Hemato","",IF(P56="CHC","Digestif",IF(P56="colon","Digestif",IF(P56="cholangiocarcinome","Digestif",IF(P56="corticosurrenalome","Surrenale",IF(P56="ependymome du cervelet","Cérébral",IF(P56="gastrique","Digestif",IF(P56="melanome","Cutané",IF(P56="oesophage","Digestif",IF(P56="ovaire","Gynécologique",IF(P56="pancreas","Digestif",IF(P56="prostate","Prostate",IF(P56="renal","Urinaire",IF(P56="sein","Gynécologique",IF(P56="TNE","TNE",IF(P56="uterus","Gynécologique",IF(P56="vessie","Urinaire",IF(P56="ORL","ORL",IF(P56="indeterminé","Indéterminé","")))))))))))))))))))</f>
        <v>Gynécologique</v>
      </c>
      <c r="P56" s="8" t="s">
        <v>90</v>
      </c>
      <c r="Q56" s="7">
        <v>164</v>
      </c>
      <c r="R56" s="7">
        <v>62</v>
      </c>
      <c r="S56" s="7">
        <v>61</v>
      </c>
      <c r="T56" s="7" t="s">
        <v>92</v>
      </c>
      <c r="U56" s="7">
        <f>IF('Référentiel recueil de données'!$Q56="NC","NC",IF('Référentiel recueil de données'!$S56="NC","NC",ROUND('Référentiel recueil de données'!$S56/('Référentiel recueil de données'!$Q56*'Référentiel recueil de données'!$Q56)*10000,0)))</f>
        <v>23</v>
      </c>
      <c r="V56" s="54" t="str">
        <f>IF(OR(Table_2[[#This Row],[interval imc]]="NC",Table_2[[#This Row],[interval imc]]=0),"non renseigné","renseigné")</f>
        <v>non renseigné</v>
      </c>
      <c r="W56" s="54" t="str">
        <f>IF('Référentiel recueil de données'!$U27="NC","NC",IF(U56&lt;18.5,"&lt;18,5",IF(AND(U56&gt;=18.5,U56&lt;25),"entre 18,5 et 25",IF(AND(U56&gt;=25,U56&lt;30),"entre 25 et 30",IF(U56&gt;=30,"supérieur à 30")))))</f>
        <v>NC</v>
      </c>
      <c r="X56" s="7">
        <v>1</v>
      </c>
      <c r="Y56" s="54" t="str">
        <f>IF(X56=0,0,IF(AND(X56&gt;0,X56&lt;5),"entre 1 et 5",IF(AND(X56&gt;=5,X56&lt;=10),"entre 5 et 10",IF(X56&gt;10,"supérieur à 10","????"))))</f>
        <v>entre 1 et 5</v>
      </c>
      <c r="Z56" s="54" t="str">
        <f>IF(AND(ISNUMBER(Table_2[[#This Row],[poids_entree]]),ISNUMBER(Table_2[[#This Row],[poids_sortie]])),Table_2[[#This Row],[poids_sortie]]-Table_2[[#This Row],[poids_entree]],"NC")</f>
        <v>NC</v>
      </c>
      <c r="AA56" s="54">
        <f>IF(AND(ISNUMBER(Table_2[[#This Row],[poids_init]]),ISNUMBER(Table_2[[#This Row],[poids_entree]])),Table_2[[#This Row],[poids_entree]]-Table_2[[#This Row],[poids_init]],"NC")</f>
        <v>-1</v>
      </c>
      <c r="AB56" s="7">
        <f>IF(S56="NC","NC",IF(R56="NC","NC",ROUND(((R56-S56)/R56)*100,0)))</f>
        <v>2</v>
      </c>
      <c r="AC56" s="16" t="str">
        <f>IF(Z56="NC","NC",IF(Z56&gt;=0,"perte","gain"))</f>
        <v>NC</v>
      </c>
      <c r="AD56" s="7" t="str">
        <f>IF(AA56="NC","NC",IF(AA56&gt;=0,"perte","gain"))</f>
        <v>gain</v>
      </c>
      <c r="AE56" s="7" t="str">
        <f>IF(T56="NC","NC",IF(S56="NC","NC",ROUND(((S56-T56)/S56)*100,0)))</f>
        <v>NC</v>
      </c>
      <c r="AF56" s="7" t="str">
        <f>IF(ISNUMBER(Table_2[[#This Row],[% perte de poids DH]]),AE56*(-1),"NC")</f>
        <v>NC</v>
      </c>
      <c r="AG56" s="16" t="str">
        <f>IF(AE56="NC","non renseigné","renseigné")</f>
        <v>non renseigné</v>
      </c>
      <c r="AH56" s="7" t="str">
        <f>IF(AB56="NC","non renseigné","renseigné")</f>
        <v>renseigné</v>
      </c>
      <c r="AI56" s="54" t="str">
        <f>IF(OR(Table_2[[#This Row],[albumine]]="NC",Table_2[[#This Row],[albumine]]=0),"non renseigné","renseigné")</f>
        <v>renseigné</v>
      </c>
      <c r="AJ56" s="7">
        <v>38</v>
      </c>
      <c r="AK56" s="8" t="s">
        <v>643</v>
      </c>
      <c r="AL56" s="7" t="s">
        <v>92</v>
      </c>
      <c r="AM56" s="7">
        <v>8</v>
      </c>
      <c r="AN56" s="7">
        <v>1.05</v>
      </c>
      <c r="AO56" s="7">
        <v>0.94</v>
      </c>
      <c r="AP56" s="9">
        <v>43315</v>
      </c>
      <c r="AQ56" s="9">
        <v>43227</v>
      </c>
      <c r="AR56" s="7">
        <v>2</v>
      </c>
      <c r="AS56" s="7">
        <v>0</v>
      </c>
      <c r="AT56" s="7" t="s">
        <v>92</v>
      </c>
      <c r="AU56" s="8" t="s">
        <v>94</v>
      </c>
      <c r="AV56" s="7" t="s">
        <v>92</v>
      </c>
      <c r="AW56" s="8" t="s">
        <v>95</v>
      </c>
      <c r="AX56" s="8" t="s">
        <v>95</v>
      </c>
      <c r="AY56" s="8" t="s">
        <v>94</v>
      </c>
      <c r="AZ56" s="8" t="s">
        <v>94</v>
      </c>
      <c r="BA56" s="7" t="s">
        <v>92</v>
      </c>
      <c r="BB56" s="8" t="s">
        <v>95</v>
      </c>
      <c r="BC56" s="8" t="s">
        <v>95</v>
      </c>
      <c r="BD56" s="8" t="s">
        <v>96</v>
      </c>
      <c r="BE56" s="7" t="s">
        <v>92</v>
      </c>
      <c r="BF56" s="7" t="s">
        <v>92</v>
      </c>
      <c r="BG56" s="7" t="s">
        <v>92</v>
      </c>
      <c r="BH56" s="7" t="s">
        <v>92</v>
      </c>
      <c r="BI56" s="7" t="s">
        <v>92</v>
      </c>
      <c r="BJ56" s="7" t="s">
        <v>92</v>
      </c>
      <c r="BK56" s="7" t="s">
        <v>92</v>
      </c>
      <c r="BL56" s="8" t="s">
        <v>95</v>
      </c>
      <c r="BM56" s="7" t="s">
        <v>92</v>
      </c>
      <c r="BN56" s="7" t="s">
        <v>92</v>
      </c>
      <c r="BO56" s="9">
        <v>43191</v>
      </c>
      <c r="BP56" s="7" t="s">
        <v>92</v>
      </c>
      <c r="BQ56" s="10" t="s">
        <v>95</v>
      </c>
      <c r="BR56" s="10" t="s">
        <v>94</v>
      </c>
      <c r="BS56" s="10" t="s">
        <v>105</v>
      </c>
      <c r="BT56" s="10" t="s">
        <v>95</v>
      </c>
      <c r="BU56" s="11" t="s">
        <v>92</v>
      </c>
      <c r="BV56" s="10" t="s">
        <v>92</v>
      </c>
      <c r="BW56" s="10" t="s">
        <v>92</v>
      </c>
      <c r="BX56" s="10"/>
      <c r="BY56" s="10"/>
      <c r="BZ56" s="10"/>
      <c r="CA56" s="10"/>
      <c r="CB56" s="10"/>
      <c r="CC56" s="10"/>
      <c r="CD56" s="10"/>
      <c r="CE56" s="10"/>
      <c r="CF56" s="7" t="s">
        <v>315</v>
      </c>
      <c r="CG56" s="7" t="s">
        <v>316</v>
      </c>
      <c r="CH56" s="10"/>
      <c r="CI56" s="17"/>
      <c r="CJ56" s="10"/>
      <c r="CK56" s="17"/>
      <c r="CL56" s="12" t="str">
        <f>IF( AND(ISNUMBER(CI56),ISNUMBER(CK56)),DATEDIF(CI56,CK56,"D"),"")</f>
        <v/>
      </c>
    </row>
    <row r="57" spans="1:90" ht="30">
      <c r="A57" s="7">
        <v>12</v>
      </c>
      <c r="B57" s="7" t="str">
        <f>IF(C57="201612","A",IF(C57="201706","B",IF(C57="201712","C",IF(C57="201806","D"))))</f>
        <v>B</v>
      </c>
      <c r="C57" s="54" t="str">
        <f>CONCATENATE(E57,IF(D57="décembre","12","06"))</f>
        <v>201706</v>
      </c>
      <c r="D57" s="8" t="s">
        <v>100</v>
      </c>
      <c r="E57" s="7">
        <v>2017</v>
      </c>
      <c r="F57" s="7" t="s">
        <v>317</v>
      </c>
      <c r="G57" s="7" t="s">
        <v>318</v>
      </c>
      <c r="H57" s="7">
        <v>85</v>
      </c>
      <c r="I57" s="8" t="s">
        <v>136</v>
      </c>
      <c r="J57" s="9">
        <v>11316</v>
      </c>
      <c r="K57" s="9">
        <v>42878</v>
      </c>
      <c r="L57" s="9">
        <v>42903</v>
      </c>
      <c r="M57" s="7">
        <v>25</v>
      </c>
      <c r="N57" s="8" t="s">
        <v>130</v>
      </c>
      <c r="O57" s="8" t="str">
        <f>IF(N57="Hemato","",IF(P57="CHC","Digestif",IF(P57="colon","Digestif",IF(P57="cholangiocarcinome","Digestif",IF(P57="corticosurrenalome","Surrenale",IF(P57="ependymome du cervelet","Cérébral",IF(P57="gastrique","Digestif",IF(P57="melanome","Cutané",IF(P57="oesophage","Digestif",IF(P57="ovaire","Gynécologique",IF(P57="pancreas","Digestif",IF(P57="prostate","Prostate",IF(P57="renal","Urinaire",IF(P57="sein","Gynécologique",IF(P57="TNE","TNE",IF(P57="uterus","Gynécologique",IF(P57="vessie","Urinaire",IF(P57="ORL","ORL",IF(P57="indeterminé","Indéterminé","")))))))))))))))))))</f>
        <v/>
      </c>
      <c r="P57" s="8" t="s">
        <v>131</v>
      </c>
      <c r="Q57" s="7">
        <v>167</v>
      </c>
      <c r="R57" s="7" t="s">
        <v>92</v>
      </c>
      <c r="S57" s="7">
        <v>104</v>
      </c>
      <c r="T57" s="7">
        <v>104</v>
      </c>
      <c r="U57" s="7">
        <f>IF('Référentiel recueil de données'!$Q57="NC","NC",IF('Référentiel recueil de données'!$S57="NC","NC",ROUND('Référentiel recueil de données'!$S57/('Référentiel recueil de données'!$Q57*'Référentiel recueil de données'!$Q57)*10000,0)))</f>
        <v>37</v>
      </c>
      <c r="V57" s="54" t="str">
        <f>IF(OR(Table_2[[#This Row],[interval imc]]="NC",Table_2[[#This Row],[interval imc]]=0),"non renseigné","renseigné")</f>
        <v>non renseigné</v>
      </c>
      <c r="W57" s="54" t="str">
        <f>IF('Référentiel recueil de données'!$U121="NC","NC",IF(U57&lt;18.5,"&lt;18,5",IF(AND(U57&gt;=18.5,U57&lt;25),"entre 18,5 et 25",IF(AND(U57&gt;=25,U57&lt;30),"entre 25 et 30",IF(U57&gt;=30,"supérieur à 30")))))</f>
        <v>NC</v>
      </c>
      <c r="X57" s="7">
        <v>2</v>
      </c>
      <c r="Y57" s="54" t="str">
        <f>IF(X57=0,0,IF(AND(X57&gt;0,X57&lt;5),"entre 1 et 5",IF(AND(X57&gt;=5,X57&lt;=10),"entre 5 et 10",IF(X57&gt;10,"supérieur à 10","????"))))</f>
        <v>entre 1 et 5</v>
      </c>
      <c r="Z57" s="54">
        <f>IF(AND(ISNUMBER(Table_2[[#This Row],[poids_entree]]),ISNUMBER(Table_2[[#This Row],[poids_sortie]])),Table_2[[#This Row],[poids_sortie]]-Table_2[[#This Row],[poids_entree]],"NC")</f>
        <v>0</v>
      </c>
      <c r="AA57" s="54" t="str">
        <f>IF(AND(ISNUMBER(Table_2[[#This Row],[poids_init]]),ISNUMBER(Table_2[[#This Row],[poids_entree]])),Table_2[[#This Row],[poids_entree]]-Table_2[[#This Row],[poids_init]],"NC")</f>
        <v>NC</v>
      </c>
      <c r="AB57" s="7" t="str">
        <f>IF(S57="NC","NC",IF(R57="NC","NC",ROUND(((R57-S57)/R57)*100,0)))</f>
        <v>NC</v>
      </c>
      <c r="AC57" s="16" t="str">
        <f>IF(Z57="NC","NC",IF(Z57&gt;=0,"perte","gain"))</f>
        <v>perte</v>
      </c>
      <c r="AD57" s="7" t="str">
        <f>IF(AA57="NC","NC",IF(AA57&gt;=0,"perte","gain"))</f>
        <v>NC</v>
      </c>
      <c r="AE57" s="7">
        <f>IF(T57="NC","NC",IF(S57="NC","NC",ROUND(((S57-T57)/S57)*100,0)))</f>
        <v>0</v>
      </c>
      <c r="AF57" s="7">
        <f>IF(ISNUMBER(Table_2[[#This Row],[% perte de poids DH]]),AE57*(-1),"NC")</f>
        <v>0</v>
      </c>
      <c r="AG57" s="16" t="str">
        <f>IF(AE57="NC","non renseigné","renseigné")</f>
        <v>renseigné</v>
      </c>
      <c r="AH57" s="7" t="str">
        <f>IF(AB57="NC","non renseigné","renseigné")</f>
        <v>non renseigné</v>
      </c>
      <c r="AI57" s="54" t="str">
        <f>IF(OR(Table_2[[#This Row],[albumine]]="NC",Table_2[[#This Row],[albumine]]=0),"non renseigné","renseigné")</f>
        <v>non renseigné</v>
      </c>
      <c r="AJ57" s="8" t="s">
        <v>92</v>
      </c>
      <c r="AK57" s="8" t="s">
        <v>646</v>
      </c>
      <c r="AL57" s="8" t="s">
        <v>92</v>
      </c>
      <c r="AM57" s="7">
        <v>0</v>
      </c>
      <c r="AN57" s="7">
        <v>0</v>
      </c>
      <c r="AO57" s="7">
        <v>0</v>
      </c>
      <c r="AP57" s="9">
        <v>43268</v>
      </c>
      <c r="AQ57" s="9" t="s">
        <v>92</v>
      </c>
      <c r="AR57" s="7">
        <v>0</v>
      </c>
      <c r="AS57" s="7">
        <v>0</v>
      </c>
      <c r="AT57" s="7" t="s">
        <v>92</v>
      </c>
      <c r="AU57" s="7" t="s">
        <v>92</v>
      </c>
      <c r="AV57" s="7" t="s">
        <v>92</v>
      </c>
      <c r="AW57" s="7" t="s">
        <v>92</v>
      </c>
      <c r="AX57" s="8" t="s">
        <v>94</v>
      </c>
      <c r="AY57" s="8" t="s">
        <v>94</v>
      </c>
      <c r="AZ57" s="8" t="s">
        <v>95</v>
      </c>
      <c r="BA57" s="7" t="s">
        <v>92</v>
      </c>
      <c r="BB57" s="7" t="s">
        <v>92</v>
      </c>
      <c r="BC57" s="8" t="s">
        <v>95</v>
      </c>
      <c r="BD57" s="8" t="s">
        <v>96</v>
      </c>
      <c r="BE57" s="7" t="s">
        <v>92</v>
      </c>
      <c r="BF57" s="7" t="s">
        <v>92</v>
      </c>
      <c r="BG57" s="7" t="s">
        <v>92</v>
      </c>
      <c r="BH57" s="7" t="s">
        <v>92</v>
      </c>
      <c r="BI57" s="7" t="s">
        <v>92</v>
      </c>
      <c r="BJ57" s="7" t="s">
        <v>92</v>
      </c>
      <c r="BK57" s="7" t="s">
        <v>92</v>
      </c>
      <c r="BL57" s="8" t="s">
        <v>95</v>
      </c>
      <c r="BM57" s="7" t="s">
        <v>92</v>
      </c>
      <c r="BN57" s="7" t="s">
        <v>92</v>
      </c>
      <c r="BO57" s="9" t="s">
        <v>92</v>
      </c>
      <c r="BP57" s="7" t="s">
        <v>92</v>
      </c>
      <c r="BQ57" s="10" t="s">
        <v>94</v>
      </c>
      <c r="BR57" s="10" t="s">
        <v>95</v>
      </c>
      <c r="BS57" s="10" t="s">
        <v>97</v>
      </c>
      <c r="BT57" s="10" t="s">
        <v>95</v>
      </c>
      <c r="BU57" s="11" t="s">
        <v>92</v>
      </c>
      <c r="BV57" s="10" t="s">
        <v>92</v>
      </c>
      <c r="BW57" s="10" t="s">
        <v>92</v>
      </c>
      <c r="BX57" s="10"/>
      <c r="BY57" s="10"/>
      <c r="BZ57" s="10"/>
      <c r="CA57" s="10"/>
      <c r="CB57" s="10"/>
      <c r="CC57" s="10"/>
      <c r="CD57" s="10"/>
      <c r="CE57" s="10"/>
      <c r="CF57" s="7" t="s">
        <v>92</v>
      </c>
      <c r="CG57" s="7" t="s">
        <v>92</v>
      </c>
      <c r="CH57" s="10"/>
      <c r="CI57" s="17"/>
      <c r="CJ57" s="10"/>
      <c r="CK57" s="17"/>
      <c r="CL57" s="12" t="str">
        <f>IF( AND(ISNUMBER(CI57),ISNUMBER(CK57)),DATEDIF(CI57,CK57,"D"),"")</f>
        <v/>
      </c>
    </row>
    <row r="58" spans="1:90">
      <c r="A58" s="7">
        <v>133</v>
      </c>
      <c r="B58" s="7" t="str">
        <f>IF(C58="201612","A",IF(C58="201706","B",IF(C58="201712","C",IF(C58="201806","D"))))</f>
        <v>C</v>
      </c>
      <c r="C58" s="54" t="str">
        <f>CONCATENATE(E58,IF(D58="décembre","12","06"))</f>
        <v>201712</v>
      </c>
      <c r="D58" s="8" t="s">
        <v>84</v>
      </c>
      <c r="E58" s="7">
        <v>2017</v>
      </c>
      <c r="F58" s="7" t="s">
        <v>319</v>
      </c>
      <c r="G58" s="7" t="s">
        <v>320</v>
      </c>
      <c r="H58" s="7">
        <v>68</v>
      </c>
      <c r="I58" s="8" t="s">
        <v>87</v>
      </c>
      <c r="J58" s="9">
        <v>18176</v>
      </c>
      <c r="K58" s="9">
        <v>43072</v>
      </c>
      <c r="L58" s="9">
        <v>43091</v>
      </c>
      <c r="M58" s="7">
        <v>19</v>
      </c>
      <c r="N58" s="8" t="s">
        <v>89</v>
      </c>
      <c r="O58" s="8" t="str">
        <f>IF(N58="Hemato","",IF(P58="CHC","Digestif",IF(P58="colon","Digestif",IF(P58="cholangiocarcinome","Digestif",IF(P58="corticosurrenalome","Surrenale",IF(P58="ependymome du cervelet","Cérébral",IF(P58="gastrique","Digestif",IF(P58="melanome","Cutané",IF(P58="oesophage","Digestif",IF(P58="ovaire","Gynécologique",IF(P58="pancreas","Digestif",IF(P58="prostate","Prostate",IF(P58="renal","Urinaire",IF(P58="sein","Gynécologique",IF(P58="TNE","TNE",IF(P58="uterus","Gynécologique",IF(P58="vessie","Urinaire",IF(P58="ORL","ORL",IF(P58="indeterminé","Indéterminé","")))))))))))))))))))</f>
        <v>Gynécologique</v>
      </c>
      <c r="P58" s="8" t="s">
        <v>90</v>
      </c>
      <c r="Q58" s="7">
        <v>157</v>
      </c>
      <c r="R58" s="7" t="s">
        <v>92</v>
      </c>
      <c r="S58" s="7">
        <v>64</v>
      </c>
      <c r="T58" s="7">
        <v>60</v>
      </c>
      <c r="U58" s="7">
        <f>IF('Référentiel recueil de données'!$Q58="NC","NC",IF('Référentiel recueil de données'!$S58="NC","NC",ROUND('Référentiel recueil de données'!$S58/('Référentiel recueil de données'!$Q58*'Référentiel recueil de données'!$Q58)*10000,0)))</f>
        <v>26</v>
      </c>
      <c r="V58" s="54" t="str">
        <f>IF(OR(Table_2[[#This Row],[interval imc]]="NC",Table_2[[#This Row],[interval imc]]=0),"non renseigné","renseigné")</f>
        <v>non renseigné</v>
      </c>
      <c r="W58" s="54" t="str">
        <f>IF('Référentiel recueil de données'!$U77="NC","NC",IF(U58&lt;18.5,"&lt;18,5",IF(AND(U58&gt;=18.5,U58&lt;25),"entre 18,5 et 25",IF(AND(U58&gt;=25,U58&lt;30),"entre 25 et 30",IF(U58&gt;=30,"supérieur à 30")))))</f>
        <v>NC</v>
      </c>
      <c r="X58" s="7">
        <v>3</v>
      </c>
      <c r="Y58" s="54" t="str">
        <f>IF(X58=0,0,IF(AND(X58&gt;0,X58&lt;5),"entre 1 et 5",IF(AND(X58&gt;=5,X58&lt;=10),"entre 5 et 10",IF(X58&gt;10,"supérieur à 10","????"))))</f>
        <v>entre 1 et 5</v>
      </c>
      <c r="Z58" s="54">
        <f>IF(AND(ISNUMBER(Table_2[[#This Row],[poids_entree]]),ISNUMBER(Table_2[[#This Row],[poids_sortie]])),Table_2[[#This Row],[poids_sortie]]-Table_2[[#This Row],[poids_entree]],"NC")</f>
        <v>-4</v>
      </c>
      <c r="AA58" s="54" t="str">
        <f>IF(AND(ISNUMBER(Table_2[[#This Row],[poids_init]]),ISNUMBER(Table_2[[#This Row],[poids_entree]])),Table_2[[#This Row],[poids_entree]]-Table_2[[#This Row],[poids_init]],"NC")</f>
        <v>NC</v>
      </c>
      <c r="AB58" s="7" t="str">
        <f>IF(S58="NC","NC",IF(R58="NC","NC",ROUND(((R58-S58)/R58)*100,0)))</f>
        <v>NC</v>
      </c>
      <c r="AC58" s="16" t="str">
        <f>IF(Z58="NC","NC",IF(Z58&gt;=0,"perte","gain"))</f>
        <v>gain</v>
      </c>
      <c r="AD58" s="7" t="str">
        <f>IF(AA58="NC","NC",IF(AA58&gt;=0,"perte","gain"))</f>
        <v>NC</v>
      </c>
      <c r="AE58" s="7">
        <f>IF(T58="NC","NC",IF(S58="NC","NC",ROUND(((S58-T58)/S58)*100,0)))</f>
        <v>6</v>
      </c>
      <c r="AF58" s="7">
        <f>IF(ISNUMBER(Table_2[[#This Row],[% perte de poids DH]]),AE58*(-1),"NC")</f>
        <v>-6</v>
      </c>
      <c r="AG58" s="16" t="str">
        <f>IF(AE58="NC","non renseigné","renseigné")</f>
        <v>renseigné</v>
      </c>
      <c r="AH58" s="7" t="str">
        <f>IF(AB58="NC","non renseigné","renseigné")</f>
        <v>non renseigné</v>
      </c>
      <c r="AI58" s="54" t="str">
        <f>IF(OR(Table_2[[#This Row],[albumine]]="NC",Table_2[[#This Row],[albumine]]=0),"non renseigné","renseigné")</f>
        <v>non renseigné</v>
      </c>
      <c r="AJ58" s="8" t="s">
        <v>92</v>
      </c>
      <c r="AK58" s="8" t="s">
        <v>646</v>
      </c>
      <c r="AL58" s="7" t="s">
        <v>92</v>
      </c>
      <c r="AM58" s="7" t="s">
        <v>92</v>
      </c>
      <c r="AN58" s="7" t="s">
        <v>92</v>
      </c>
      <c r="AO58" s="7" t="s">
        <v>92</v>
      </c>
      <c r="AP58" s="9">
        <v>43313</v>
      </c>
      <c r="AQ58" s="9">
        <v>43270</v>
      </c>
      <c r="AR58" s="8">
        <v>0</v>
      </c>
      <c r="AS58" s="7">
        <v>0</v>
      </c>
      <c r="AT58" s="7" t="s">
        <v>92</v>
      </c>
      <c r="AU58" s="7" t="s">
        <v>92</v>
      </c>
      <c r="AV58" s="7" t="s">
        <v>92</v>
      </c>
      <c r="AW58" s="7" t="s">
        <v>92</v>
      </c>
      <c r="AX58" s="8" t="s">
        <v>94</v>
      </c>
      <c r="AY58" s="8" t="s">
        <v>95</v>
      </c>
      <c r="AZ58" s="8" t="s">
        <v>94</v>
      </c>
      <c r="BA58" s="7" t="s">
        <v>92</v>
      </c>
      <c r="BB58" s="7" t="s">
        <v>92</v>
      </c>
      <c r="BC58" s="8" t="s">
        <v>95</v>
      </c>
      <c r="BD58" s="8" t="s">
        <v>96</v>
      </c>
      <c r="BE58" s="7" t="s">
        <v>92</v>
      </c>
      <c r="BF58" s="7" t="s">
        <v>92</v>
      </c>
      <c r="BG58" s="7" t="s">
        <v>92</v>
      </c>
      <c r="BH58" s="7" t="s">
        <v>92</v>
      </c>
      <c r="BI58" s="7" t="s">
        <v>92</v>
      </c>
      <c r="BJ58" s="7" t="s">
        <v>92</v>
      </c>
      <c r="BK58" s="7" t="s">
        <v>92</v>
      </c>
      <c r="BL58" s="8" t="s">
        <v>95</v>
      </c>
      <c r="BM58" s="7" t="s">
        <v>92</v>
      </c>
      <c r="BN58" s="7" t="s">
        <v>92</v>
      </c>
      <c r="BO58" s="9" t="s">
        <v>92</v>
      </c>
      <c r="BP58" s="7" t="s">
        <v>92</v>
      </c>
      <c r="BQ58" s="10" t="s">
        <v>95</v>
      </c>
      <c r="BR58" s="10" t="s">
        <v>94</v>
      </c>
      <c r="BS58" s="10" t="s">
        <v>105</v>
      </c>
      <c r="BT58" s="10" t="s">
        <v>95</v>
      </c>
      <c r="BU58" s="11" t="s">
        <v>92</v>
      </c>
      <c r="BV58" s="10" t="s">
        <v>92</v>
      </c>
      <c r="BW58" s="10" t="s">
        <v>92</v>
      </c>
      <c r="BX58" s="10"/>
      <c r="BY58" s="10"/>
      <c r="BZ58" s="10"/>
      <c r="CA58" s="10"/>
      <c r="CB58" s="10"/>
      <c r="CC58" s="10"/>
      <c r="CD58" s="10"/>
      <c r="CE58" s="10"/>
      <c r="CF58" s="7" t="s">
        <v>92</v>
      </c>
      <c r="CG58" s="7" t="s">
        <v>92</v>
      </c>
      <c r="CH58" s="10"/>
      <c r="CI58" s="17"/>
      <c r="CJ58" s="10"/>
      <c r="CK58" s="17"/>
      <c r="CL58" s="12" t="str">
        <f>IF( AND(ISNUMBER(CI58),ISNUMBER(CK58)),DATEDIF(CI58,CK58,"D"),"")</f>
        <v/>
      </c>
    </row>
    <row r="59" spans="1:90" ht="30">
      <c r="A59" s="7">
        <v>13</v>
      </c>
      <c r="B59" s="7" t="str">
        <f>IF(C59="201612","A",IF(C59="201706","B",IF(C59="201712","C",IF(C59="201806","D"))))</f>
        <v>B</v>
      </c>
      <c r="C59" s="54" t="str">
        <f>CONCATENATE(E59,IF(D59="décembre","12","06"))</f>
        <v>201706</v>
      </c>
      <c r="D59" s="8" t="s">
        <v>100</v>
      </c>
      <c r="E59" s="7">
        <v>2017</v>
      </c>
      <c r="F59" s="7" t="s">
        <v>321</v>
      </c>
      <c r="G59" s="8" t="s">
        <v>322</v>
      </c>
      <c r="H59" s="7">
        <v>84</v>
      </c>
      <c r="I59" s="8" t="s">
        <v>136</v>
      </c>
      <c r="J59" s="9">
        <v>11529</v>
      </c>
      <c r="K59" s="9">
        <v>42885</v>
      </c>
      <c r="L59" s="9">
        <v>42904</v>
      </c>
      <c r="M59" s="7">
        <v>19</v>
      </c>
      <c r="N59" s="8" t="s">
        <v>130</v>
      </c>
      <c r="O59" s="8" t="str">
        <f>IF(N59="Hemato","",IF(P59="CHC","Digestif",IF(P59="colon","Digestif",IF(P59="cholangiocarcinome","Digestif",IF(P59="corticosurrenalome","Surrenale",IF(P59="ependymome du cervelet","Cérébral",IF(P59="gastrique","Digestif",IF(P59="melanome","Cutané",IF(P59="oesophage","Digestif",IF(P59="ovaire","Gynécologique",IF(P59="pancreas","Digestif",IF(P59="prostate","Prostate",IF(P59="renal","Urinaire",IF(P59="sein","Gynécologique",IF(P59="TNE","TNE",IF(P59="uterus","Gynécologique",IF(P59="vessie","Urinaire",IF(P59="ORL","ORL",IF(P59="indeterminé","Indéterminé","")))))))))))))))))))</f>
        <v/>
      </c>
      <c r="P59" s="8" t="s">
        <v>323</v>
      </c>
      <c r="Q59" s="7">
        <v>168</v>
      </c>
      <c r="R59" s="7">
        <v>70</v>
      </c>
      <c r="S59" s="7">
        <v>65</v>
      </c>
      <c r="T59" s="7">
        <v>69</v>
      </c>
      <c r="U59" s="7">
        <f>IF('Référentiel recueil de données'!$Q59="NC","NC",IF('Référentiel recueil de données'!$S59="NC","NC",ROUND('Référentiel recueil de données'!$S59/('Référentiel recueil de données'!$Q59*'Référentiel recueil de données'!$Q59)*10000,0)))</f>
        <v>23</v>
      </c>
      <c r="V59" s="54" t="str">
        <f>IF(OR(Table_2[[#This Row],[interval imc]]="NC",Table_2[[#This Row],[interval imc]]=0),"non renseigné","renseigné")</f>
        <v>non renseigné</v>
      </c>
      <c r="W59" s="54" t="str">
        <f>IF('Référentiel recueil de données'!$U99="NC","NC",IF(U59&lt;18.5,"&lt;18,5",IF(AND(U59&gt;=18.5,U59&lt;25),"entre 18,5 et 25",IF(AND(U59&gt;=25,U59&lt;30),"entre 25 et 30",IF(U59&gt;=30,"supérieur à 30")))))</f>
        <v>NC</v>
      </c>
      <c r="X59" s="7">
        <v>3</v>
      </c>
      <c r="Y59" s="54" t="str">
        <f>IF(X59=0,0,IF(AND(X59&gt;0,X59&lt;5),"entre 1 et 5",IF(AND(X59&gt;=5,X59&lt;=10),"entre 5 et 10",IF(X59&gt;10,"supérieur à 10","????"))))</f>
        <v>entre 1 et 5</v>
      </c>
      <c r="Z59" s="54">
        <f>IF(AND(ISNUMBER(Table_2[[#This Row],[poids_entree]]),ISNUMBER(Table_2[[#This Row],[poids_sortie]])),Table_2[[#This Row],[poids_sortie]]-Table_2[[#This Row],[poids_entree]],"NC")</f>
        <v>4</v>
      </c>
      <c r="AA59" s="54">
        <f>IF(AND(ISNUMBER(Table_2[[#This Row],[poids_init]]),ISNUMBER(Table_2[[#This Row],[poids_entree]])),Table_2[[#This Row],[poids_entree]]-Table_2[[#This Row],[poids_init]],"NC")</f>
        <v>-5</v>
      </c>
      <c r="AB59" s="7">
        <f>IF(S59="NC","NC",IF(R59="NC","NC",ROUND(((R59-S59)/R59)*100,0)))</f>
        <v>7</v>
      </c>
      <c r="AC59" s="16" t="str">
        <f>IF(Z59="NC","NC",IF(Z59&gt;=0,"perte","gain"))</f>
        <v>perte</v>
      </c>
      <c r="AD59" s="7" t="str">
        <f>IF(AA59="NC","NC",IF(AA59&gt;=0,"perte","gain"))</f>
        <v>gain</v>
      </c>
      <c r="AE59" s="7">
        <f>IF(T59="NC","NC",IF(S59="NC","NC",ROUND(((S59-T59)/S59)*100,0)))</f>
        <v>-6</v>
      </c>
      <c r="AF59" s="7">
        <f>IF(ISNUMBER(Table_2[[#This Row],[% perte de poids DH]]),AE59*(-1),"NC")</f>
        <v>6</v>
      </c>
      <c r="AG59" s="16" t="str">
        <f>IF(AE59="NC","non renseigné","renseigné")</f>
        <v>renseigné</v>
      </c>
      <c r="AH59" s="7" t="str">
        <f>IF(AB59="NC","non renseigné","renseigné")</f>
        <v>renseigné</v>
      </c>
      <c r="AI59" s="54" t="str">
        <f>IF(OR(Table_2[[#This Row],[albumine]]="NC",Table_2[[#This Row],[albumine]]=0),"non renseigné","renseigné")</f>
        <v>renseigné</v>
      </c>
      <c r="AJ59" s="7">
        <v>29</v>
      </c>
      <c r="AK59" s="8" t="s">
        <v>645</v>
      </c>
      <c r="AL59" s="8" t="s">
        <v>92</v>
      </c>
      <c r="AM59" s="7">
        <v>0</v>
      </c>
      <c r="AN59" s="7">
        <v>0</v>
      </c>
      <c r="AO59" s="7">
        <v>0</v>
      </c>
      <c r="AP59" s="9">
        <v>42952</v>
      </c>
      <c r="AQ59" s="9">
        <v>42837</v>
      </c>
      <c r="AR59" s="7">
        <v>0</v>
      </c>
      <c r="AS59" s="7">
        <v>3</v>
      </c>
      <c r="AT59" s="7" t="s">
        <v>92</v>
      </c>
      <c r="AU59" s="7" t="s">
        <v>92</v>
      </c>
      <c r="AV59" s="7" t="s">
        <v>92</v>
      </c>
      <c r="AW59" s="7" t="s">
        <v>92</v>
      </c>
      <c r="AX59" s="8" t="s">
        <v>94</v>
      </c>
      <c r="AY59" s="8" t="s">
        <v>95</v>
      </c>
      <c r="AZ59" s="8" t="s">
        <v>94</v>
      </c>
      <c r="BA59" s="8" t="s">
        <v>94</v>
      </c>
      <c r="BB59" s="7" t="s">
        <v>92</v>
      </c>
      <c r="BC59" s="8" t="s">
        <v>95</v>
      </c>
      <c r="BD59" s="8" t="s">
        <v>96</v>
      </c>
      <c r="BE59" s="7" t="s">
        <v>92</v>
      </c>
      <c r="BF59" s="7" t="s">
        <v>92</v>
      </c>
      <c r="BG59" s="7" t="s">
        <v>92</v>
      </c>
      <c r="BH59" s="7" t="s">
        <v>92</v>
      </c>
      <c r="BI59" s="7" t="s">
        <v>92</v>
      </c>
      <c r="BJ59" s="7" t="s">
        <v>92</v>
      </c>
      <c r="BK59" s="7" t="s">
        <v>92</v>
      </c>
      <c r="BL59" s="8" t="s">
        <v>94</v>
      </c>
      <c r="BM59" s="7" t="s">
        <v>92</v>
      </c>
      <c r="BN59" s="7" t="s">
        <v>92</v>
      </c>
      <c r="BO59" s="9" t="s">
        <v>92</v>
      </c>
      <c r="BP59" s="7" t="s">
        <v>92</v>
      </c>
      <c r="BQ59" s="10" t="s">
        <v>95</v>
      </c>
      <c r="BR59" s="10" t="s">
        <v>94</v>
      </c>
      <c r="BS59" s="10" t="s">
        <v>105</v>
      </c>
      <c r="BT59" s="10" t="s">
        <v>94</v>
      </c>
      <c r="BU59" s="11">
        <v>42896</v>
      </c>
      <c r="BV59" s="10" t="s">
        <v>324</v>
      </c>
      <c r="BW59" s="10" t="s">
        <v>92</v>
      </c>
      <c r="BX59" s="10"/>
      <c r="BY59" s="10"/>
      <c r="BZ59" s="10" t="s">
        <v>94</v>
      </c>
      <c r="CA59" s="10"/>
      <c r="CB59" s="10"/>
      <c r="CC59" s="10"/>
      <c r="CD59" s="10"/>
      <c r="CE59" s="10"/>
      <c r="CF59" s="7" t="s">
        <v>325</v>
      </c>
      <c r="CG59" s="7" t="s">
        <v>92</v>
      </c>
      <c r="CH59" s="10" t="s">
        <v>95</v>
      </c>
      <c r="CI59" s="17">
        <v>42891</v>
      </c>
      <c r="CJ59" s="10" t="s">
        <v>94</v>
      </c>
      <c r="CK59" s="17">
        <v>42952</v>
      </c>
      <c r="CL59" s="12">
        <f>IF( AND(ISNUMBER(CI59),ISNUMBER(CK59)),DATEDIF(CI59,CK59,"D"),"")</f>
        <v>61</v>
      </c>
    </row>
    <row r="60" spans="1:90">
      <c r="A60" s="7">
        <v>47</v>
      </c>
      <c r="B60" s="7" t="str">
        <f>IF(C60="201612","A",IF(C60="201706","B",IF(C60="201712","C",IF(C60="201806","D"))))</f>
        <v>A</v>
      </c>
      <c r="C60" s="54" t="str">
        <f>CONCATENATE(E60,IF(D60="décembre","12","06"))</f>
        <v>201612</v>
      </c>
      <c r="D60" s="8" t="s">
        <v>84</v>
      </c>
      <c r="E60" s="7">
        <v>2016</v>
      </c>
      <c r="F60" s="7" t="s">
        <v>326</v>
      </c>
      <c r="G60" s="7" t="s">
        <v>327</v>
      </c>
      <c r="H60" s="7">
        <v>58</v>
      </c>
      <c r="I60" s="8" t="s">
        <v>87</v>
      </c>
      <c r="J60" s="9">
        <v>21249</v>
      </c>
      <c r="K60" s="9">
        <v>42709</v>
      </c>
      <c r="L60" s="9">
        <v>42720</v>
      </c>
      <c r="M60" s="7">
        <v>11</v>
      </c>
      <c r="N60" s="8" t="s">
        <v>89</v>
      </c>
      <c r="O60" s="8" t="str">
        <f>IF(N60="Hemato","",IF(P60="CHC","Digestif",IF(P60="colon","Digestif",IF(P60="cholangiocarcinome","Digestif",IF(P60="corticosurrenalome","Surrenale",IF(P60="ependymome du cervelet","Cérébral",IF(P60="gastrique","Digestif",IF(P60="melanome","Cutané",IF(P60="oesophage","Digestif",IF(P60="ovaire","Gynécologique",IF(P60="pancreas","Digestif",IF(P60="prostate","Prostate",IF(P60="renal","Urinaire",IF(P60="sein","Gynécologique",IF(P60="TNE","TNE",IF(P60="uterus","Gynécologique",IF(P60="vessie","Urinaire",IF(P60="ORL","ORL",IF(P60="indeterminé","Indéterminé","")))))))))))))))))))</f>
        <v>Gynécologique</v>
      </c>
      <c r="P60" s="8" t="s">
        <v>90</v>
      </c>
      <c r="Q60" s="7">
        <v>163</v>
      </c>
      <c r="R60" s="7">
        <v>85</v>
      </c>
      <c r="S60" s="7" t="s">
        <v>92</v>
      </c>
      <c r="T60" s="7" t="s">
        <v>92</v>
      </c>
      <c r="U60" s="7" t="str">
        <f>IF('Référentiel recueil de données'!$Q60="NC","NC",IF('Référentiel recueil de données'!$S60="NC","NC",ROUND('Référentiel recueil de données'!$S60/('Référentiel recueil de données'!$Q60*'Référentiel recueil de données'!$Q60)*10000,0)))</f>
        <v>NC</v>
      </c>
      <c r="V60" s="54" t="str">
        <f>IF(OR(Table_2[[#This Row],[interval imc]]="NC",Table_2[[#This Row],[interval imc]]=0),"non renseigné","renseigné")</f>
        <v>renseigné</v>
      </c>
      <c r="W60" s="54" t="str">
        <f>IF('Référentiel recueil de données'!$U28="NC","NC",IF(U60&lt;18.5,"&lt;18,5",IF(AND(U60&gt;=18.5,U60&lt;25),"entre 18,5 et 25",IF(AND(U60&gt;=25,U60&lt;30),"entre 25 et 30",IF(U60&gt;=30,"supérieur à 30")))))</f>
        <v>supérieur à 30</v>
      </c>
      <c r="X60" s="7">
        <v>0</v>
      </c>
      <c r="Y60" s="54">
        <f>IF(X60=0,0,IF(AND(X60&gt;0,X60&lt;5),"entre 1 et 5",IF(AND(X60&gt;=5,X60&lt;=10),"entre 5 et 10",IF(X60&gt;10,"supérieur à 10","????"))))</f>
        <v>0</v>
      </c>
      <c r="Z60" s="54" t="str">
        <f>IF(AND(ISNUMBER(Table_2[[#This Row],[poids_entree]]),ISNUMBER(Table_2[[#This Row],[poids_sortie]])),Table_2[[#This Row],[poids_sortie]]-Table_2[[#This Row],[poids_entree]],"NC")</f>
        <v>NC</v>
      </c>
      <c r="AA60" s="54" t="str">
        <f>IF(AND(ISNUMBER(Table_2[[#This Row],[poids_init]]),ISNUMBER(Table_2[[#This Row],[poids_entree]])),Table_2[[#This Row],[poids_entree]]-Table_2[[#This Row],[poids_init]],"NC")</f>
        <v>NC</v>
      </c>
      <c r="AB60" s="7" t="str">
        <f>IF(S60="NC","NC",IF(R60="NC","NC",ROUND(((R60-S60)/R60)*100,0)))</f>
        <v>NC</v>
      </c>
      <c r="AC60" s="16" t="str">
        <f>IF(Z60="NC","NC",IF(Z60&gt;=0,"perte","gain"))</f>
        <v>NC</v>
      </c>
      <c r="AD60" s="7" t="str">
        <f>IF(AA60="NC","NC",IF(AA60&gt;=0,"perte","gain"))</f>
        <v>NC</v>
      </c>
      <c r="AE60" s="7" t="str">
        <f>IF(T60="NC","NC",IF(S60="NC","NC",ROUND(((S60-T60)/S60)*100,0)))</f>
        <v>NC</v>
      </c>
      <c r="AF60" s="7" t="str">
        <f>IF(ISNUMBER(Table_2[[#This Row],[% perte de poids DH]]),AE60*(-1),"NC")</f>
        <v>NC</v>
      </c>
      <c r="AG60" s="16" t="str">
        <f>IF(AE60="NC","non renseigné","renseigné")</f>
        <v>non renseigné</v>
      </c>
      <c r="AH60" s="7" t="str">
        <f>IF(AB60="NC","non renseigné","renseigné")</f>
        <v>non renseigné</v>
      </c>
      <c r="AI60" s="54" t="str">
        <f>IF(OR(Table_2[[#This Row],[albumine]]="NC",Table_2[[#This Row],[albumine]]=0),"non renseigné","renseigné")</f>
        <v>non renseigné</v>
      </c>
      <c r="AJ60" s="8" t="s">
        <v>92</v>
      </c>
      <c r="AK60" s="8" t="s">
        <v>646</v>
      </c>
      <c r="AL60" s="8" t="s">
        <v>92</v>
      </c>
      <c r="AM60" s="7">
        <v>0</v>
      </c>
      <c r="AN60" s="7">
        <v>0</v>
      </c>
      <c r="AO60" s="7">
        <v>0</v>
      </c>
      <c r="AP60" s="9">
        <v>42826</v>
      </c>
      <c r="AQ60" s="9">
        <v>42520</v>
      </c>
      <c r="AR60" s="7">
        <v>0</v>
      </c>
      <c r="AS60" s="7">
        <v>0</v>
      </c>
      <c r="AT60" s="7" t="s">
        <v>92</v>
      </c>
      <c r="AU60" s="7" t="s">
        <v>92</v>
      </c>
      <c r="AV60" s="7" t="s">
        <v>92</v>
      </c>
      <c r="AW60" s="7" t="s">
        <v>92</v>
      </c>
      <c r="AX60" s="8" t="s">
        <v>94</v>
      </c>
      <c r="AY60" s="8" t="s">
        <v>95</v>
      </c>
      <c r="AZ60" s="8" t="s">
        <v>95</v>
      </c>
      <c r="BA60" s="7" t="s">
        <v>92</v>
      </c>
      <c r="BB60" s="7" t="s">
        <v>92</v>
      </c>
      <c r="BC60" s="8" t="s">
        <v>95</v>
      </c>
      <c r="BD60" s="8" t="s">
        <v>96</v>
      </c>
      <c r="BE60" s="7" t="s">
        <v>92</v>
      </c>
      <c r="BF60" s="7" t="s">
        <v>92</v>
      </c>
      <c r="BG60" s="7" t="s">
        <v>92</v>
      </c>
      <c r="BH60" s="7" t="s">
        <v>92</v>
      </c>
      <c r="BI60" s="7" t="s">
        <v>92</v>
      </c>
      <c r="BJ60" s="7" t="s">
        <v>92</v>
      </c>
      <c r="BK60" s="7" t="s">
        <v>92</v>
      </c>
      <c r="BL60" s="8" t="s">
        <v>95</v>
      </c>
      <c r="BM60" s="7" t="s">
        <v>92</v>
      </c>
      <c r="BN60" s="7" t="s">
        <v>92</v>
      </c>
      <c r="BO60" s="9">
        <v>42491</v>
      </c>
      <c r="BP60" s="7">
        <v>0</v>
      </c>
      <c r="BQ60" s="10" t="s">
        <v>94</v>
      </c>
      <c r="BR60" s="10" t="s">
        <v>95</v>
      </c>
      <c r="BS60" s="10" t="s">
        <v>97</v>
      </c>
      <c r="BT60" s="10" t="s">
        <v>95</v>
      </c>
      <c r="BU60" s="11" t="s">
        <v>92</v>
      </c>
      <c r="BV60" s="10" t="s">
        <v>92</v>
      </c>
      <c r="BW60" s="10" t="s">
        <v>92</v>
      </c>
      <c r="BX60" s="10"/>
      <c r="BY60" s="10"/>
      <c r="BZ60" s="10"/>
      <c r="CA60" s="10"/>
      <c r="CB60" s="10"/>
      <c r="CC60" s="10"/>
      <c r="CD60" s="10"/>
      <c r="CE60" s="10"/>
      <c r="CF60" s="7" t="s">
        <v>92</v>
      </c>
      <c r="CG60" s="7" t="s">
        <v>92</v>
      </c>
      <c r="CH60" s="10"/>
      <c r="CI60" s="17"/>
      <c r="CJ60" s="10"/>
      <c r="CK60" s="17"/>
      <c r="CL60" s="12" t="str">
        <f>IF( AND(ISNUMBER(CI60),ISNUMBER(CK60)),DATEDIF(CI60,CK60,"D"),"")</f>
        <v/>
      </c>
    </row>
    <row r="61" spans="1:90" ht="30">
      <c r="A61" s="7">
        <v>71</v>
      </c>
      <c r="B61" s="7" t="str">
        <f>IF(C61="201612","A",IF(C61="201706","B",IF(C61="201712","C",IF(C61="201806","D"))))</f>
        <v>A</v>
      </c>
      <c r="C61" s="54" t="str">
        <f>CONCATENATE(E61,IF(D61="décembre","12","06"))</f>
        <v>201612</v>
      </c>
      <c r="D61" s="8" t="s">
        <v>84</v>
      </c>
      <c r="E61" s="7">
        <v>2016</v>
      </c>
      <c r="F61" s="7" t="s">
        <v>328</v>
      </c>
      <c r="G61" s="7" t="s">
        <v>329</v>
      </c>
      <c r="H61" s="7">
        <v>69</v>
      </c>
      <c r="I61" s="8" t="s">
        <v>136</v>
      </c>
      <c r="J61" s="9">
        <v>17190</v>
      </c>
      <c r="K61" s="9">
        <v>42709</v>
      </c>
      <c r="L61" s="9">
        <v>42720</v>
      </c>
      <c r="M61" s="7">
        <v>11</v>
      </c>
      <c r="N61" s="8" t="s">
        <v>130</v>
      </c>
      <c r="O61" s="8" t="str">
        <f>IF(N61="Hemato","",IF(P61="CHC","Digestif",IF(P61="colon","Digestif",IF(P61="cholangiocarcinome","Digestif",IF(P61="corticosurrenalome","Surrenale",IF(P61="ependymome du cervelet","Cérébral",IF(P61="gastrique","Digestif",IF(P61="melanome","Cutané",IF(P61="oesophage","Digestif",IF(P61="ovaire","Gynécologique",IF(P61="pancreas","Digestif",IF(P61="prostate","Prostate",IF(P61="renal","Urinaire",IF(P61="sein","Gynécologique",IF(P61="TNE","TNE",IF(P61="uterus","Gynécologique",IF(P61="vessie","Urinaire",IF(P61="ORL","ORL",IF(P61="indeterminé","Indéterminé","")))))))))))))))))))</f>
        <v/>
      </c>
      <c r="P61" s="8" t="s">
        <v>131</v>
      </c>
      <c r="Q61" s="7">
        <v>180</v>
      </c>
      <c r="R61" s="7" t="s">
        <v>92</v>
      </c>
      <c r="S61" s="7">
        <v>87</v>
      </c>
      <c r="T61" s="7" t="s">
        <v>92</v>
      </c>
      <c r="U61" s="7">
        <f>IF('Référentiel recueil de données'!$Q61="NC","NC",IF('Référentiel recueil de données'!$S61="NC","NC",ROUND('Référentiel recueil de données'!$S61/('Référentiel recueil de données'!$Q61*'Référentiel recueil de données'!$Q61)*10000,0)))</f>
        <v>27</v>
      </c>
      <c r="V61" s="54" t="str">
        <f>IF(OR(Table_2[[#This Row],[interval imc]]="NC",Table_2[[#This Row],[interval imc]]=0),"non renseigné","renseigné")</f>
        <v>renseigné</v>
      </c>
      <c r="W61" s="54" t="str">
        <f>IF('Référentiel recueil de données'!$U29="NC","NC",IF(U61&lt;18.5,"&lt;18,5",IF(AND(U61&gt;=18.5,U61&lt;25),"entre 18,5 et 25",IF(AND(U61&gt;=25,U61&lt;30),"entre 25 et 30",IF(U61&gt;=30,"supérieur à 30")))))</f>
        <v>entre 25 et 30</v>
      </c>
      <c r="X61" s="7">
        <v>1</v>
      </c>
      <c r="Y61" s="54" t="str">
        <f>IF(X61=0,0,IF(AND(X61&gt;0,X61&lt;5),"entre 1 et 5",IF(AND(X61&gt;=5,X61&lt;=10),"entre 5 et 10",IF(X61&gt;10,"supérieur à 10","????"))))</f>
        <v>entre 1 et 5</v>
      </c>
      <c r="Z61" s="54" t="str">
        <f>IF(AND(ISNUMBER(Table_2[[#This Row],[poids_entree]]),ISNUMBER(Table_2[[#This Row],[poids_sortie]])),Table_2[[#This Row],[poids_sortie]]-Table_2[[#This Row],[poids_entree]],"NC")</f>
        <v>NC</v>
      </c>
      <c r="AA61" s="54" t="str">
        <f>IF(AND(ISNUMBER(Table_2[[#This Row],[poids_init]]),ISNUMBER(Table_2[[#This Row],[poids_entree]])),Table_2[[#This Row],[poids_entree]]-Table_2[[#This Row],[poids_init]],"NC")</f>
        <v>NC</v>
      </c>
      <c r="AB61" s="7" t="str">
        <f>IF(S61="NC","NC",IF(R61="NC","NC",ROUND(((R61-S61)/R61)*100,0)))</f>
        <v>NC</v>
      </c>
      <c r="AC61" s="16" t="str">
        <f>IF(Z61="NC","NC",IF(Z61&gt;=0,"perte","gain"))</f>
        <v>NC</v>
      </c>
      <c r="AD61" s="7" t="str">
        <f>IF(AA61="NC","NC",IF(AA61&gt;=0,"perte","gain"))</f>
        <v>NC</v>
      </c>
      <c r="AE61" s="7" t="str">
        <f>IF(T61="NC","NC",IF(S61="NC","NC",ROUND(((S61-T61)/S61)*100,0)))</f>
        <v>NC</v>
      </c>
      <c r="AF61" s="7" t="str">
        <f>IF(ISNUMBER(Table_2[[#This Row],[% perte de poids DH]]),AE61*(-1),"NC")</f>
        <v>NC</v>
      </c>
      <c r="AG61" s="16" t="str">
        <f>IF(AE61="NC","non renseigné","renseigné")</f>
        <v>non renseigné</v>
      </c>
      <c r="AH61" s="7" t="str">
        <f>IF(AB61="NC","non renseigné","renseigné")</f>
        <v>non renseigné</v>
      </c>
      <c r="AI61" s="54" t="str">
        <f>IF(OR(Table_2[[#This Row],[albumine]]="NC",Table_2[[#This Row],[albumine]]=0),"non renseigné","renseigné")</f>
        <v>non renseigné</v>
      </c>
      <c r="AJ61" s="8" t="s">
        <v>92</v>
      </c>
      <c r="AK61" s="8" t="s">
        <v>646</v>
      </c>
      <c r="AL61" s="8" t="s">
        <v>92</v>
      </c>
      <c r="AM61" s="7">
        <v>0</v>
      </c>
      <c r="AN61" s="7">
        <v>0</v>
      </c>
      <c r="AO61" s="7">
        <v>0</v>
      </c>
      <c r="AP61" s="9">
        <v>43018</v>
      </c>
      <c r="AQ61" s="9">
        <v>42744</v>
      </c>
      <c r="AR61" s="7">
        <v>0</v>
      </c>
      <c r="AS61" s="7">
        <v>0</v>
      </c>
      <c r="AT61" s="7" t="s">
        <v>92</v>
      </c>
      <c r="AU61" s="7" t="s">
        <v>92</v>
      </c>
      <c r="AV61" s="7" t="s">
        <v>92</v>
      </c>
      <c r="AW61" s="7" t="s">
        <v>92</v>
      </c>
      <c r="AX61" s="8" t="s">
        <v>94</v>
      </c>
      <c r="AY61" s="8" t="s">
        <v>95</v>
      </c>
      <c r="AZ61" s="8" t="s">
        <v>95</v>
      </c>
      <c r="BA61" s="7" t="s">
        <v>92</v>
      </c>
      <c r="BB61" s="7" t="s">
        <v>92</v>
      </c>
      <c r="BC61" s="8" t="s">
        <v>95</v>
      </c>
      <c r="BD61" s="8" t="s">
        <v>96</v>
      </c>
      <c r="BE61" s="7" t="s">
        <v>92</v>
      </c>
      <c r="BF61" s="7" t="s">
        <v>92</v>
      </c>
      <c r="BG61" s="7" t="s">
        <v>92</v>
      </c>
      <c r="BH61" s="7" t="s">
        <v>92</v>
      </c>
      <c r="BI61" s="7" t="s">
        <v>92</v>
      </c>
      <c r="BJ61" s="7" t="s">
        <v>92</v>
      </c>
      <c r="BK61" s="7" t="s">
        <v>92</v>
      </c>
      <c r="BL61" s="8" t="s">
        <v>95</v>
      </c>
      <c r="BM61" s="7" t="s">
        <v>92</v>
      </c>
      <c r="BN61" s="7" t="s">
        <v>92</v>
      </c>
      <c r="BO61" s="9" t="s">
        <v>92</v>
      </c>
      <c r="BP61" s="7">
        <v>0</v>
      </c>
      <c r="BQ61" s="10" t="s">
        <v>94</v>
      </c>
      <c r="BR61" s="10" t="s">
        <v>95</v>
      </c>
      <c r="BS61" s="10" t="s">
        <v>97</v>
      </c>
      <c r="BT61" s="10" t="s">
        <v>95</v>
      </c>
      <c r="BU61" s="11" t="s">
        <v>92</v>
      </c>
      <c r="BV61" s="10" t="s">
        <v>92</v>
      </c>
      <c r="BW61" s="10" t="s">
        <v>92</v>
      </c>
      <c r="BX61" s="10"/>
      <c r="BY61" s="10"/>
      <c r="BZ61" s="10"/>
      <c r="CA61" s="10"/>
      <c r="CB61" s="10"/>
      <c r="CC61" s="10"/>
      <c r="CD61" s="10"/>
      <c r="CE61" s="10"/>
      <c r="CF61" s="7" t="s">
        <v>92</v>
      </c>
      <c r="CG61" s="7" t="s">
        <v>92</v>
      </c>
      <c r="CH61" s="10"/>
      <c r="CI61" s="17"/>
      <c r="CJ61" s="10"/>
      <c r="CK61" s="17"/>
      <c r="CL61" s="12" t="str">
        <f>IF( AND(ISNUMBER(CI61),ISNUMBER(CK61)),DATEDIF(CI61,CK61,"D"),"")</f>
        <v/>
      </c>
    </row>
    <row r="62" spans="1:90" ht="30">
      <c r="A62" s="7">
        <v>98</v>
      </c>
      <c r="B62" s="7" t="str">
        <f>IF(C62="201612","A",IF(C62="201706","B",IF(C62="201712","C",IF(C62="201806","D"))))</f>
        <v>D</v>
      </c>
      <c r="C62" s="54" t="str">
        <f>CONCATENATE(E62,IF(D62="décembre","12","06"))</f>
        <v>201806</v>
      </c>
      <c r="D62" s="8" t="s">
        <v>100</v>
      </c>
      <c r="E62" s="7">
        <v>2018</v>
      </c>
      <c r="F62" s="7" t="s">
        <v>330</v>
      </c>
      <c r="G62" s="7" t="s">
        <v>331</v>
      </c>
      <c r="H62" s="7">
        <v>74</v>
      </c>
      <c r="I62" s="8" t="s">
        <v>87</v>
      </c>
      <c r="J62" s="9">
        <v>15993</v>
      </c>
      <c r="K62" s="9">
        <v>43251</v>
      </c>
      <c r="L62" s="9">
        <v>43257</v>
      </c>
      <c r="M62" s="7">
        <v>6</v>
      </c>
      <c r="N62" s="8" t="s">
        <v>130</v>
      </c>
      <c r="O62" s="8" t="str">
        <f>IF(N62="Hemato","",IF(P62="CHC","Digestif",IF(P62="colon","Digestif",IF(P62="cholangiocarcinome","Digestif",IF(P62="corticosurrenalome","Surrenale",IF(P62="ependymome du cervelet","Cérébral",IF(P62="gastrique","Digestif",IF(P62="melanome","Cutané",IF(P62="oesophage","Digestif",IF(P62="ovaire","Gynécologique",IF(P62="pancreas","Digestif",IF(P62="prostate","Prostate",IF(P62="renal","Urinaire",IF(P62="sein","Gynécologique",IF(P62="TNE","TNE",IF(P62="uterus","Gynécologique",IF(P62="vessie","Urinaire",IF(P62="ORL","ORL",IF(P62="indeterminé","Indéterminé","")))))))))))))))))))</f>
        <v/>
      </c>
      <c r="P62" s="7" t="s">
        <v>244</v>
      </c>
      <c r="Q62" s="7">
        <v>160</v>
      </c>
      <c r="R62" s="7" t="s">
        <v>92</v>
      </c>
      <c r="S62" s="7">
        <v>114</v>
      </c>
      <c r="T62" s="7">
        <v>114</v>
      </c>
      <c r="U62" s="7">
        <f>IF('Référentiel recueil de données'!$Q62="NC","NC",IF('Référentiel recueil de données'!$S62="NC","NC",ROUND('Référentiel recueil de données'!$S62/('Référentiel recueil de données'!$Q62*'Référentiel recueil de données'!$Q62)*10000,0)))</f>
        <v>45</v>
      </c>
      <c r="V62" s="54" t="str">
        <f>IF(OR(Table_2[[#This Row],[interval imc]]="NC",Table_2[[#This Row],[interval imc]]=0),"non renseigné","renseigné")</f>
        <v>non renseigné</v>
      </c>
      <c r="W62" s="54" t="str">
        <f>IF('Référentiel recueil de données'!$U100="NC","NC",IF(U62&lt;18.5,"&lt;18,5",IF(AND(U62&gt;=18.5,U62&lt;25),"entre 18,5 et 25",IF(AND(U62&gt;=25,U62&lt;30),"entre 25 et 30",IF(U62&gt;=30,"supérieur à 30")))))</f>
        <v>NC</v>
      </c>
      <c r="X62" s="7">
        <v>1</v>
      </c>
      <c r="Y62" s="54" t="str">
        <f>IF(X62=0,0,IF(AND(X62&gt;0,X62&lt;5),"entre 1 et 5",IF(AND(X62&gt;=5,X62&lt;=10),"entre 5 et 10",IF(X62&gt;10,"supérieur à 10","????"))))</f>
        <v>entre 1 et 5</v>
      </c>
      <c r="Z62" s="54">
        <f>IF(AND(ISNUMBER(Table_2[[#This Row],[poids_entree]]),ISNUMBER(Table_2[[#This Row],[poids_sortie]])),Table_2[[#This Row],[poids_sortie]]-Table_2[[#This Row],[poids_entree]],"NC")</f>
        <v>0</v>
      </c>
      <c r="AA62" s="54" t="str">
        <f>IF(AND(ISNUMBER(Table_2[[#This Row],[poids_init]]),ISNUMBER(Table_2[[#This Row],[poids_entree]])),Table_2[[#This Row],[poids_entree]]-Table_2[[#This Row],[poids_init]],"NC")</f>
        <v>NC</v>
      </c>
      <c r="AB62" s="7" t="str">
        <f>IF(S62="NC","NC",IF(R62="NC","NC",ROUND(((R62-S62)/R62)*100,0)))</f>
        <v>NC</v>
      </c>
      <c r="AC62" s="16" t="str">
        <f>IF(Z62="NC","NC",IF(Z62&gt;=0,"perte","gain"))</f>
        <v>perte</v>
      </c>
      <c r="AD62" s="7" t="str">
        <f>IF(AA62="NC","NC",IF(AA62&gt;=0,"perte","gain"))</f>
        <v>NC</v>
      </c>
      <c r="AE62" s="7">
        <f>IF(T62="NC","NC",IF(S62="NC","NC",ROUND(((S62-T62)/S62)*100,0)))</f>
        <v>0</v>
      </c>
      <c r="AF62" s="7">
        <f>IF(ISNUMBER(Table_2[[#This Row],[% perte de poids DH]]),AE62*(-1),"NC")</f>
        <v>0</v>
      </c>
      <c r="AG62" s="16" t="str">
        <f>IF(AE62="NC","non renseigné","renseigné")</f>
        <v>renseigné</v>
      </c>
      <c r="AH62" s="7" t="str">
        <f>IF(AB62="NC","non renseigné","renseigné")</f>
        <v>non renseigné</v>
      </c>
      <c r="AI62" s="54" t="str">
        <f>IF(OR(Table_2[[#This Row],[albumine]]="NC",Table_2[[#This Row],[albumine]]=0),"non renseigné","renseigné")</f>
        <v>non renseigné</v>
      </c>
      <c r="AJ62" s="8" t="s">
        <v>92</v>
      </c>
      <c r="AK62" s="8" t="s">
        <v>646</v>
      </c>
      <c r="AL62" s="7" t="s">
        <v>92</v>
      </c>
      <c r="AM62" s="7" t="s">
        <v>92</v>
      </c>
      <c r="AN62" s="7" t="s">
        <v>92</v>
      </c>
      <c r="AO62" s="7" t="s">
        <v>92</v>
      </c>
      <c r="AP62" s="9" t="s">
        <v>92</v>
      </c>
      <c r="AQ62" s="9">
        <v>43319</v>
      </c>
      <c r="AR62" s="8">
        <v>0</v>
      </c>
      <c r="AS62" s="7">
        <v>0</v>
      </c>
      <c r="AT62" s="7" t="s">
        <v>92</v>
      </c>
      <c r="AU62" s="7" t="s">
        <v>92</v>
      </c>
      <c r="AV62" s="7" t="s">
        <v>92</v>
      </c>
      <c r="AW62" s="7" t="s">
        <v>92</v>
      </c>
      <c r="AX62" s="8" t="s">
        <v>95</v>
      </c>
      <c r="AY62" s="8" t="s">
        <v>94</v>
      </c>
      <c r="AZ62" s="8" t="s">
        <v>95</v>
      </c>
      <c r="BA62" s="7" t="s">
        <v>92</v>
      </c>
      <c r="BB62" s="7" t="s">
        <v>92</v>
      </c>
      <c r="BC62" s="8" t="s">
        <v>95</v>
      </c>
      <c r="BD62" s="8" t="s">
        <v>96</v>
      </c>
      <c r="BE62" s="7" t="s">
        <v>92</v>
      </c>
      <c r="BF62" s="7" t="s">
        <v>92</v>
      </c>
      <c r="BG62" s="7" t="s">
        <v>92</v>
      </c>
      <c r="BH62" s="7" t="s">
        <v>92</v>
      </c>
      <c r="BI62" s="7" t="s">
        <v>92</v>
      </c>
      <c r="BJ62" s="7" t="s">
        <v>92</v>
      </c>
      <c r="BK62" s="7" t="s">
        <v>92</v>
      </c>
      <c r="BL62" s="8" t="s">
        <v>94</v>
      </c>
      <c r="BM62" s="7" t="s">
        <v>92</v>
      </c>
      <c r="BN62" s="7" t="s">
        <v>92</v>
      </c>
      <c r="BO62" s="9" t="s">
        <v>92</v>
      </c>
      <c r="BP62" s="7" t="s">
        <v>92</v>
      </c>
      <c r="BQ62" s="10" t="s">
        <v>95</v>
      </c>
      <c r="BR62" s="10" t="s">
        <v>94</v>
      </c>
      <c r="BS62" s="10" t="s">
        <v>105</v>
      </c>
      <c r="BT62" s="10" t="s">
        <v>95</v>
      </c>
      <c r="BU62" s="11" t="s">
        <v>92</v>
      </c>
      <c r="BV62" s="10" t="s">
        <v>92</v>
      </c>
      <c r="BW62" s="10" t="s">
        <v>92</v>
      </c>
      <c r="BX62" s="10"/>
      <c r="BY62" s="10"/>
      <c r="BZ62" s="10"/>
      <c r="CA62" s="10"/>
      <c r="CB62" s="10"/>
      <c r="CC62" s="10"/>
      <c r="CD62" s="10"/>
      <c r="CE62" s="10"/>
      <c r="CF62" s="7" t="s">
        <v>332</v>
      </c>
      <c r="CG62" s="7" t="s">
        <v>92</v>
      </c>
      <c r="CH62" s="10"/>
      <c r="CI62" s="17"/>
      <c r="CJ62" s="10"/>
      <c r="CK62" s="17"/>
      <c r="CL62" s="12" t="str">
        <f>IF( AND(ISNUMBER(CI62),ISNUMBER(CK62)),DATEDIF(CI62,CK62,"D"),"")</f>
        <v/>
      </c>
    </row>
    <row r="63" spans="1:90" ht="30">
      <c r="A63" s="7">
        <v>66</v>
      </c>
      <c r="B63" s="7" t="str">
        <f>IF(C63="201612","A",IF(C63="201706","B",IF(C63="201712","C",IF(C63="201806","D"))))</f>
        <v>A</v>
      </c>
      <c r="C63" s="54" t="str">
        <f>CONCATENATE(E63,IF(D63="décembre","12","06"))</f>
        <v>201612</v>
      </c>
      <c r="D63" s="8" t="s">
        <v>84</v>
      </c>
      <c r="E63" s="7">
        <v>2016</v>
      </c>
      <c r="F63" s="7" t="s">
        <v>333</v>
      </c>
      <c r="G63" s="7" t="s">
        <v>334</v>
      </c>
      <c r="H63" s="7">
        <v>58</v>
      </c>
      <c r="I63" s="8" t="s">
        <v>136</v>
      </c>
      <c r="J63" s="9">
        <v>21193</v>
      </c>
      <c r="K63" s="9">
        <v>42710</v>
      </c>
      <c r="L63" s="9">
        <v>42717</v>
      </c>
      <c r="M63" s="7">
        <v>7</v>
      </c>
      <c r="N63" s="8" t="s">
        <v>89</v>
      </c>
      <c r="O63" s="8" t="str">
        <f>IF(N63="Hemato","",IF(P63="CHC","Digestif",IF(P63="colon","Digestif",IF(P63="cholangiocarcinome","Digestif",IF(P63="corticosurrenalome","Surrenale",IF(P63="ependymome du cervelet","Cérébral",IF(P63="gastrique","Digestif",IF(P63="melanome","Cutané",IF(P63="oesophage","Digestif",IF(P63="ovaire","Gynécologique",IF(P63="pancreas","Digestif",IF(P63="prostate","Prostate",IF(P63="renal","Urinaire",IF(P63="sein","Gynécologique",IF(P63="TNE","TNE",IF(P63="uterus","Gynécologique",IF(P63="vessie","Urinaire",IF(P63="ORL","ORL",IF(P63="indeterminé","Indéterminé","")))))))))))))))))))</f>
        <v>Digestif</v>
      </c>
      <c r="P63" s="8" t="s">
        <v>137</v>
      </c>
      <c r="Q63" s="7">
        <v>170</v>
      </c>
      <c r="R63" s="7">
        <v>60</v>
      </c>
      <c r="S63" s="7">
        <v>56</v>
      </c>
      <c r="T63" s="7" t="s">
        <v>92</v>
      </c>
      <c r="U63" s="7">
        <f>IF('Référentiel recueil de données'!$Q63="NC","NC",IF('Référentiel recueil de données'!$S63="NC","NC",ROUND('Référentiel recueil de données'!$S63/('Référentiel recueil de données'!$Q63*'Référentiel recueil de données'!$Q63)*10000,0)))</f>
        <v>19</v>
      </c>
      <c r="V63" s="54" t="str">
        <f>IF(OR(Table_2[[#This Row],[interval imc]]="NC",Table_2[[#This Row],[interval imc]]=0),"non renseigné","renseigné")</f>
        <v>renseigné</v>
      </c>
      <c r="W63" s="54" t="str">
        <f>IF('Référentiel recueil de données'!$U30="NC","NC",IF(U63&lt;18.5,"&lt;18,5",IF(AND(U63&gt;=18.5,U63&lt;25),"entre 18,5 et 25",IF(AND(U63&gt;=25,U63&lt;30),"entre 25 et 30",IF(U63&gt;=30,"supérieur à 30")))))</f>
        <v>entre 18,5 et 25</v>
      </c>
      <c r="X63" s="7">
        <v>1</v>
      </c>
      <c r="Y63" s="54" t="str">
        <f>IF(X63=0,0,IF(AND(X63&gt;0,X63&lt;5),"entre 1 et 5",IF(AND(X63&gt;=5,X63&lt;=10),"entre 5 et 10",IF(X63&gt;10,"supérieur à 10","????"))))</f>
        <v>entre 1 et 5</v>
      </c>
      <c r="Z63" s="54" t="str">
        <f>IF(AND(ISNUMBER(Table_2[[#This Row],[poids_entree]]),ISNUMBER(Table_2[[#This Row],[poids_sortie]])),Table_2[[#This Row],[poids_sortie]]-Table_2[[#This Row],[poids_entree]],"NC")</f>
        <v>NC</v>
      </c>
      <c r="AA63" s="54">
        <f>IF(AND(ISNUMBER(Table_2[[#This Row],[poids_init]]),ISNUMBER(Table_2[[#This Row],[poids_entree]])),Table_2[[#This Row],[poids_entree]]-Table_2[[#This Row],[poids_init]],"NC")</f>
        <v>-4</v>
      </c>
      <c r="AB63" s="7">
        <f>IF(S63="NC","NC",IF(R63="NC","NC",ROUND(((R63-S63)/R63)*100,0)))</f>
        <v>7</v>
      </c>
      <c r="AC63" s="16" t="str">
        <f>IF(Z63="NC","NC",IF(Z63&gt;=0,"perte","gain"))</f>
        <v>NC</v>
      </c>
      <c r="AD63" s="7" t="str">
        <f>IF(AA63="NC","NC",IF(AA63&gt;=0,"perte","gain"))</f>
        <v>gain</v>
      </c>
      <c r="AE63" s="7" t="str">
        <f>IF(T63="NC","NC",IF(S63="NC","NC",ROUND(((S63-T63)/S63)*100,0)))</f>
        <v>NC</v>
      </c>
      <c r="AF63" s="7" t="str">
        <f>IF(ISNUMBER(Table_2[[#This Row],[% perte de poids DH]]),AE63*(-1),"NC")</f>
        <v>NC</v>
      </c>
      <c r="AG63" s="16" t="str">
        <f>IF(AE63="NC","non renseigné","renseigné")</f>
        <v>non renseigné</v>
      </c>
      <c r="AH63" s="7" t="str">
        <f>IF(AB63="NC","non renseigné","renseigné")</f>
        <v>renseigné</v>
      </c>
      <c r="AI63" s="54" t="str">
        <f>IF(OR(Table_2[[#This Row],[albumine]]="NC",Table_2[[#This Row],[albumine]]=0),"non renseigné","renseigné")</f>
        <v>non renseigné</v>
      </c>
      <c r="AJ63" s="8" t="s">
        <v>92</v>
      </c>
      <c r="AK63" s="8" t="s">
        <v>646</v>
      </c>
      <c r="AL63" s="8" t="s">
        <v>92</v>
      </c>
      <c r="AM63" s="7">
        <v>63</v>
      </c>
      <c r="AN63" s="8" t="s">
        <v>95</v>
      </c>
      <c r="AO63" s="7">
        <v>0</v>
      </c>
      <c r="AP63" s="9">
        <v>42747</v>
      </c>
      <c r="AQ63" s="9">
        <v>42747</v>
      </c>
      <c r="AR63" s="7">
        <v>0</v>
      </c>
      <c r="AS63" s="7">
        <v>0</v>
      </c>
      <c r="AT63" s="7" t="s">
        <v>112</v>
      </c>
      <c r="AU63" s="7" t="s">
        <v>92</v>
      </c>
      <c r="AV63" s="7" t="s">
        <v>92</v>
      </c>
      <c r="AW63" s="7" t="s">
        <v>92</v>
      </c>
      <c r="AX63" s="8" t="s">
        <v>94</v>
      </c>
      <c r="AY63" s="8" t="s">
        <v>95</v>
      </c>
      <c r="AZ63" s="8" t="s">
        <v>95</v>
      </c>
      <c r="BA63" s="7" t="s">
        <v>92</v>
      </c>
      <c r="BB63" s="7" t="s">
        <v>92</v>
      </c>
      <c r="BC63" s="8" t="s">
        <v>95</v>
      </c>
      <c r="BD63" s="8" t="s">
        <v>96</v>
      </c>
      <c r="BE63" s="7" t="s">
        <v>92</v>
      </c>
      <c r="BF63" s="7" t="s">
        <v>92</v>
      </c>
      <c r="BG63" s="7" t="s">
        <v>92</v>
      </c>
      <c r="BH63" s="8" t="s">
        <v>95</v>
      </c>
      <c r="BI63" s="8" t="s">
        <v>95</v>
      </c>
      <c r="BJ63" s="8" t="s">
        <v>95</v>
      </c>
      <c r="BK63" s="8" t="s">
        <v>95</v>
      </c>
      <c r="BL63" s="8" t="s">
        <v>95</v>
      </c>
      <c r="BM63" s="7" t="s">
        <v>92</v>
      </c>
      <c r="BN63" s="7" t="s">
        <v>92</v>
      </c>
      <c r="BO63" s="9">
        <v>42614</v>
      </c>
      <c r="BP63" s="7">
        <v>0</v>
      </c>
      <c r="BQ63" s="10" t="s">
        <v>95</v>
      </c>
      <c r="BR63" s="10" t="s">
        <v>105</v>
      </c>
      <c r="BS63" s="10" t="s">
        <v>105</v>
      </c>
      <c r="BT63" s="10" t="s">
        <v>95</v>
      </c>
      <c r="BU63" s="11" t="s">
        <v>92</v>
      </c>
      <c r="BV63" s="10" t="s">
        <v>92</v>
      </c>
      <c r="BW63" s="10" t="s">
        <v>92</v>
      </c>
      <c r="BX63" s="10"/>
      <c r="BY63" s="10"/>
      <c r="BZ63" s="10"/>
      <c r="CA63" s="10"/>
      <c r="CB63" s="10"/>
      <c r="CC63" s="10"/>
      <c r="CD63" s="10"/>
      <c r="CE63" s="10"/>
      <c r="CF63" s="7" t="s">
        <v>92</v>
      </c>
      <c r="CG63" s="7" t="s">
        <v>92</v>
      </c>
      <c r="CH63" s="10"/>
      <c r="CI63" s="17"/>
      <c r="CJ63" s="10"/>
      <c r="CK63" s="17"/>
      <c r="CL63" s="12" t="str">
        <f>IF( AND(ISNUMBER(CI63),ISNUMBER(CK63)),DATEDIF(CI63,CK63,"D"),"")</f>
        <v/>
      </c>
    </row>
    <row r="64" spans="1:90" ht="30">
      <c r="A64" s="7">
        <v>14</v>
      </c>
      <c r="B64" s="7" t="str">
        <f>IF(C64="201612","A",IF(C64="201706","B",IF(C64="201712","C",IF(C64="201806","D"))))</f>
        <v>B</v>
      </c>
      <c r="C64" s="54" t="str">
        <f>CONCATENATE(E64,IF(D64="décembre","12","06"))</f>
        <v>201706</v>
      </c>
      <c r="D64" s="8" t="s">
        <v>100</v>
      </c>
      <c r="E64" s="7">
        <v>2017</v>
      </c>
      <c r="F64" s="7" t="s">
        <v>335</v>
      </c>
      <c r="G64" s="7" t="s">
        <v>336</v>
      </c>
      <c r="H64" s="7">
        <v>75</v>
      </c>
      <c r="I64" s="8" t="s">
        <v>136</v>
      </c>
      <c r="J64" s="9">
        <v>14976</v>
      </c>
      <c r="K64" s="9">
        <v>42871</v>
      </c>
      <c r="L64" s="9">
        <v>42900</v>
      </c>
      <c r="M64" s="7">
        <v>29</v>
      </c>
      <c r="N64" s="8" t="s">
        <v>89</v>
      </c>
      <c r="O64" s="8" t="str">
        <f>IF(N64="Hemato","",IF(P64="CHC","Digestif",IF(P64="colon","Digestif",IF(P64="cholangiocarcinome","Digestif",IF(P64="corticosurrenalome","Surrenale",IF(P64="ependymome du cervelet","Cérébral",IF(P64="gastrique","Digestif",IF(P64="melanome","Cutané",IF(P64="oesophage","Digestif",IF(P64="ovaire","Gynécologique",IF(P64="pancreas","Digestif",IF(P64="prostate","Prostate",IF(P64="renal","Urinaire",IF(P64="sein","Gynécologique",IF(P64="TNE","TNE",IF(P64="uterus","Gynécologique",IF(P64="vessie","Urinaire",IF(P64="ORL","ORL",IF(P64="indeterminé","Indéterminé","")))))))))))))))))))</f>
        <v>Urinaire</v>
      </c>
      <c r="P64" s="8" t="s">
        <v>149</v>
      </c>
      <c r="Q64" s="7">
        <v>175</v>
      </c>
      <c r="R64" s="7">
        <v>98</v>
      </c>
      <c r="S64" s="7">
        <v>86</v>
      </c>
      <c r="T64" s="7" t="s">
        <v>92</v>
      </c>
      <c r="U64" s="7">
        <f>IF('Référentiel recueil de données'!$Q64="NC","NC",IF('Référentiel recueil de données'!$S64="NC","NC",ROUND('Référentiel recueil de données'!$S64/('Référentiel recueil de données'!$Q64*'Référentiel recueil de données'!$Q64)*10000,0)))</f>
        <v>28</v>
      </c>
      <c r="V64" s="54" t="str">
        <f>IF(OR(Table_2[[#This Row],[interval imc]]="NC",Table_2[[#This Row],[interval imc]]=0),"non renseigné","renseigné")</f>
        <v>renseigné</v>
      </c>
      <c r="W64" s="54" t="str">
        <f>IF('Référentiel recueil de données'!$U31="NC","NC",IF(U64&lt;18.5,"&lt;18,5",IF(AND(U64&gt;=18.5,U64&lt;25),"entre 18,5 et 25",IF(AND(U64&gt;=25,U64&lt;30),"entre 25 et 30",IF(U64&gt;=30,"supérieur à 30")))))</f>
        <v>entre 25 et 30</v>
      </c>
      <c r="X64" s="7">
        <v>1</v>
      </c>
      <c r="Y64" s="54" t="str">
        <f>IF(X64=0,0,IF(AND(X64&gt;0,X64&lt;5),"entre 1 et 5",IF(AND(X64&gt;=5,X64&lt;=10),"entre 5 et 10",IF(X64&gt;10,"supérieur à 10","????"))))</f>
        <v>entre 1 et 5</v>
      </c>
      <c r="Z64" s="54" t="str">
        <f>IF(AND(ISNUMBER(Table_2[[#This Row],[poids_entree]]),ISNUMBER(Table_2[[#This Row],[poids_sortie]])),Table_2[[#This Row],[poids_sortie]]-Table_2[[#This Row],[poids_entree]],"NC")</f>
        <v>NC</v>
      </c>
      <c r="AA64" s="54">
        <f>IF(AND(ISNUMBER(Table_2[[#This Row],[poids_init]]),ISNUMBER(Table_2[[#This Row],[poids_entree]])),Table_2[[#This Row],[poids_entree]]-Table_2[[#This Row],[poids_init]],"NC")</f>
        <v>-12</v>
      </c>
      <c r="AB64" s="7">
        <f>IF(S64="NC","NC",IF(R64="NC","NC",ROUND(((R64-S64)/R64)*100,0)))</f>
        <v>12</v>
      </c>
      <c r="AC64" s="16" t="str">
        <f>IF(Z64="NC","NC",IF(Z64&gt;=0,"perte","gain"))</f>
        <v>NC</v>
      </c>
      <c r="AD64" s="7" t="str">
        <f>IF(AA64="NC","NC",IF(AA64&gt;=0,"perte","gain"))</f>
        <v>gain</v>
      </c>
      <c r="AE64" s="7" t="str">
        <f>IF(T64="NC","NC",IF(S64="NC","NC",ROUND(((S64-T64)/S64)*100,0)))</f>
        <v>NC</v>
      </c>
      <c r="AF64" s="7" t="str">
        <f>IF(ISNUMBER(Table_2[[#This Row],[% perte de poids DH]]),AE64*(-1),"NC")</f>
        <v>NC</v>
      </c>
      <c r="AG64" s="16" t="str">
        <f>IF(AE64="NC","non renseigné","renseigné")</f>
        <v>non renseigné</v>
      </c>
      <c r="AH64" s="7" t="str">
        <f>IF(AB64="NC","non renseigné","renseigné")</f>
        <v>renseigné</v>
      </c>
      <c r="AI64" s="54" t="str">
        <f>IF(OR(Table_2[[#This Row],[albumine]]="NC",Table_2[[#This Row],[albumine]]=0),"non renseigné","renseigné")</f>
        <v>renseigné</v>
      </c>
      <c r="AJ64" s="7">
        <v>23</v>
      </c>
      <c r="AK64" s="8" t="s">
        <v>645</v>
      </c>
      <c r="AL64" s="8" t="s">
        <v>92</v>
      </c>
      <c r="AM64" s="7">
        <v>11</v>
      </c>
      <c r="AN64" s="7">
        <v>0</v>
      </c>
      <c r="AO64" s="7">
        <v>0</v>
      </c>
      <c r="AP64" s="9">
        <v>42900</v>
      </c>
      <c r="AQ64" s="9">
        <v>42898</v>
      </c>
      <c r="AR64" s="7">
        <v>0</v>
      </c>
      <c r="AS64" s="7">
        <v>0</v>
      </c>
      <c r="AT64" s="7" t="s">
        <v>92</v>
      </c>
      <c r="AU64" s="7" t="s">
        <v>92</v>
      </c>
      <c r="AV64" s="7" t="s">
        <v>92</v>
      </c>
      <c r="AW64" s="7" t="s">
        <v>92</v>
      </c>
      <c r="AX64" s="8" t="s">
        <v>94</v>
      </c>
      <c r="AY64" s="8" t="s">
        <v>95</v>
      </c>
      <c r="AZ64" s="8" t="s">
        <v>95</v>
      </c>
      <c r="BA64" s="7" t="s">
        <v>92</v>
      </c>
      <c r="BB64" s="7" t="s">
        <v>92</v>
      </c>
      <c r="BC64" s="8" t="s">
        <v>95</v>
      </c>
      <c r="BD64" s="8" t="s">
        <v>96</v>
      </c>
      <c r="BE64" s="7" t="s">
        <v>92</v>
      </c>
      <c r="BF64" s="7" t="s">
        <v>92</v>
      </c>
      <c r="BG64" s="7" t="s">
        <v>92</v>
      </c>
      <c r="BH64" s="7" t="s">
        <v>92</v>
      </c>
      <c r="BI64" s="7" t="s">
        <v>92</v>
      </c>
      <c r="BJ64" s="7" t="s">
        <v>92</v>
      </c>
      <c r="BK64" s="7" t="s">
        <v>92</v>
      </c>
      <c r="BL64" s="8" t="s">
        <v>94</v>
      </c>
      <c r="BM64" s="7" t="s">
        <v>92</v>
      </c>
      <c r="BN64" s="7" t="s">
        <v>92</v>
      </c>
      <c r="BO64" s="9" t="s">
        <v>92</v>
      </c>
      <c r="BP64" s="7" t="s">
        <v>92</v>
      </c>
      <c r="BQ64" s="10" t="s">
        <v>95</v>
      </c>
      <c r="BR64" s="10" t="s">
        <v>94</v>
      </c>
      <c r="BS64" s="10" t="s">
        <v>105</v>
      </c>
      <c r="BT64" s="10" t="s">
        <v>95</v>
      </c>
      <c r="BU64" s="11" t="s">
        <v>92</v>
      </c>
      <c r="BV64" s="10" t="s">
        <v>92</v>
      </c>
      <c r="BW64" s="10" t="s">
        <v>92</v>
      </c>
      <c r="BX64" s="10"/>
      <c r="BY64" s="10"/>
      <c r="BZ64" s="10"/>
      <c r="CA64" s="10"/>
      <c r="CB64" s="10"/>
      <c r="CC64" s="10"/>
      <c r="CD64" s="10"/>
      <c r="CE64" s="10"/>
      <c r="CF64" s="7" t="s">
        <v>337</v>
      </c>
      <c r="CG64" s="7" t="s">
        <v>92</v>
      </c>
      <c r="CH64" s="10"/>
      <c r="CI64" s="17"/>
      <c r="CJ64" s="10"/>
      <c r="CK64" s="17"/>
      <c r="CL64" s="12" t="str">
        <f>IF( AND(ISNUMBER(CI64),ISNUMBER(CK64)),DATEDIF(CI64,CK64,"D"),"")</f>
        <v/>
      </c>
    </row>
    <row r="65" spans="1:90" ht="45">
      <c r="A65" s="7">
        <v>134</v>
      </c>
      <c r="B65" s="7" t="str">
        <f>IF(C65="201612","A",IF(C65="201706","B",IF(C65="201712","C",IF(C65="201806","D"))))</f>
        <v>C</v>
      </c>
      <c r="C65" s="54" t="str">
        <f>CONCATENATE(E65,IF(D65="décembre","12","06"))</f>
        <v>201712</v>
      </c>
      <c r="D65" s="8" t="s">
        <v>84</v>
      </c>
      <c r="E65" s="7">
        <v>2017</v>
      </c>
      <c r="F65" s="7" t="s">
        <v>338</v>
      </c>
      <c r="G65" s="7" t="s">
        <v>339</v>
      </c>
      <c r="H65" s="7">
        <v>39</v>
      </c>
      <c r="I65" s="8" t="s">
        <v>87</v>
      </c>
      <c r="J65" s="9">
        <v>28604</v>
      </c>
      <c r="K65" s="9">
        <v>43073</v>
      </c>
      <c r="L65" s="9">
        <v>43082</v>
      </c>
      <c r="M65" s="7">
        <v>9</v>
      </c>
      <c r="N65" s="8" t="s">
        <v>89</v>
      </c>
      <c r="O65" s="8" t="str">
        <f>IF(N65="Hemato","",IF(P65="CHC","Digestif",IF(P65="colon","Digestif",IF(P65="cholangiocarcinome","Digestif",IF(P65="corticosurrenalome","Surrenale",IF(P65="ependymome du cervelet","Cérébral",IF(P65="gastrique","Digestif",IF(P65="melanome","Cutané",IF(P65="oesophage","Digestif",IF(P65="ovaire","Gynécologique",IF(P65="pancreas","Digestif",IF(P65="prostate","Prostate",IF(P65="renal","Urinaire",IF(P65="sein","Gynécologique",IF(P65="TNE","TNE",IF(P65="uterus","Gynécologique",IF(P65="vessie","Urinaire",IF(P65="ORL","ORL",IF(P65="indeterminé","Indéterminé","")))))))))))))))))))</f>
        <v>Urinaire</v>
      </c>
      <c r="P65" s="8" t="s">
        <v>340</v>
      </c>
      <c r="Q65" s="7">
        <v>178</v>
      </c>
      <c r="R65" s="7" t="s">
        <v>92</v>
      </c>
      <c r="S65" s="7">
        <v>88</v>
      </c>
      <c r="T65" s="7">
        <v>81</v>
      </c>
      <c r="U65" s="7">
        <f>IF('Référentiel recueil de données'!$Q65="NC","NC",IF('Référentiel recueil de données'!$S65="NC","NC",ROUND('Référentiel recueil de données'!$S65/('Référentiel recueil de données'!$Q65*'Référentiel recueil de données'!$Q65)*10000,0)))</f>
        <v>28</v>
      </c>
      <c r="V65" s="54" t="str">
        <f>IF(OR(Table_2[[#This Row],[interval imc]]="NC",Table_2[[#This Row],[interval imc]]=0),"non renseigné","renseigné")</f>
        <v>renseigné</v>
      </c>
      <c r="W65" s="54" t="str">
        <f>IF('Référentiel recueil de données'!$U72="NC","NC",IF(U65&lt;18.5,"&lt;18,5",IF(AND(U65&gt;=18.5,U65&lt;25),"entre 18,5 et 25",IF(AND(U65&gt;=25,U65&lt;30),"entre 25 et 30",IF(U65&gt;=30,"supérieur à 30")))))</f>
        <v>entre 25 et 30</v>
      </c>
      <c r="X65" s="7">
        <v>3</v>
      </c>
      <c r="Y65" s="54" t="str">
        <f>IF(X65=0,0,IF(AND(X65&gt;0,X65&lt;5),"entre 1 et 5",IF(AND(X65&gt;=5,X65&lt;=10),"entre 5 et 10",IF(X65&gt;10,"supérieur à 10","????"))))</f>
        <v>entre 1 et 5</v>
      </c>
      <c r="Z65" s="54">
        <f>IF(AND(ISNUMBER(Table_2[[#This Row],[poids_entree]]),ISNUMBER(Table_2[[#This Row],[poids_sortie]])),Table_2[[#This Row],[poids_sortie]]-Table_2[[#This Row],[poids_entree]],"NC")</f>
        <v>-7</v>
      </c>
      <c r="AA65" s="54" t="str">
        <f>IF(AND(ISNUMBER(Table_2[[#This Row],[poids_init]]),ISNUMBER(Table_2[[#This Row],[poids_entree]])),Table_2[[#This Row],[poids_entree]]-Table_2[[#This Row],[poids_init]],"NC")</f>
        <v>NC</v>
      </c>
      <c r="AB65" s="7" t="str">
        <f>IF(S65="NC","NC",IF(R65="NC","NC",ROUND(((R65-S65)/R65)*100,0)))</f>
        <v>NC</v>
      </c>
      <c r="AC65" s="16" t="str">
        <f>IF(Z65="NC","NC",IF(Z65&gt;=0,"perte","gain"))</f>
        <v>gain</v>
      </c>
      <c r="AD65" s="7" t="str">
        <f>IF(AA65="NC","NC",IF(AA65&gt;=0,"perte","gain"))</f>
        <v>NC</v>
      </c>
      <c r="AE65" s="7">
        <f>IF(T65="NC","NC",IF(S65="NC","NC",ROUND(((S65-T65)/S65)*100,0)))</f>
        <v>8</v>
      </c>
      <c r="AF65" s="7">
        <f>IF(ISNUMBER(Table_2[[#This Row],[% perte de poids DH]]),AE65*(-1),"NC")</f>
        <v>-8</v>
      </c>
      <c r="AG65" s="16" t="str">
        <f>IF(AE65="NC","non renseigné","renseigné")</f>
        <v>renseigné</v>
      </c>
      <c r="AH65" s="7" t="str">
        <f>IF(AB65="NC","non renseigné","renseigné")</f>
        <v>non renseigné</v>
      </c>
      <c r="AI65" s="54" t="str">
        <f>IF(OR(Table_2[[#This Row],[albumine]]="NC",Table_2[[#This Row],[albumine]]=0),"non renseigné","renseigné")</f>
        <v>renseigné</v>
      </c>
      <c r="AJ65" s="7">
        <v>28</v>
      </c>
      <c r="AK65" s="8" t="s">
        <v>644</v>
      </c>
      <c r="AL65" s="7" t="s">
        <v>92</v>
      </c>
      <c r="AM65" s="7" t="s">
        <v>92</v>
      </c>
      <c r="AN65" s="7" t="s">
        <v>92</v>
      </c>
      <c r="AO65" s="7" t="s">
        <v>92</v>
      </c>
      <c r="AP65" s="9">
        <v>43393</v>
      </c>
      <c r="AQ65" s="9" t="s">
        <v>92</v>
      </c>
      <c r="AR65" s="7">
        <v>1</v>
      </c>
      <c r="AS65" s="7">
        <v>2</v>
      </c>
      <c r="AT65" s="7" t="s">
        <v>92</v>
      </c>
      <c r="AU65" s="7" t="s">
        <v>92</v>
      </c>
      <c r="AV65" s="7" t="s">
        <v>92</v>
      </c>
      <c r="AW65" s="7" t="s">
        <v>166</v>
      </c>
      <c r="AX65" s="8" t="s">
        <v>94</v>
      </c>
      <c r="AY65" s="8" t="s">
        <v>94</v>
      </c>
      <c r="AZ65" s="8" t="s">
        <v>94</v>
      </c>
      <c r="BA65" s="7" t="s">
        <v>92</v>
      </c>
      <c r="BB65" s="7" t="s">
        <v>92</v>
      </c>
      <c r="BC65" s="8" t="s">
        <v>94</v>
      </c>
      <c r="BD65" s="8" t="s">
        <v>96</v>
      </c>
      <c r="BE65" s="7" t="s">
        <v>92</v>
      </c>
      <c r="BF65" s="7" t="s">
        <v>92</v>
      </c>
      <c r="BG65" s="7" t="s">
        <v>92</v>
      </c>
      <c r="BH65" s="7" t="s">
        <v>92</v>
      </c>
      <c r="BI65" s="7" t="s">
        <v>92</v>
      </c>
      <c r="BJ65" s="7" t="s">
        <v>92</v>
      </c>
      <c r="BK65" s="7" t="s">
        <v>92</v>
      </c>
      <c r="BL65" s="8" t="s">
        <v>95</v>
      </c>
      <c r="BM65" s="7" t="s">
        <v>92</v>
      </c>
      <c r="BN65" s="7" t="s">
        <v>92</v>
      </c>
      <c r="BO65" s="9" t="s">
        <v>92</v>
      </c>
      <c r="BP65" s="7" t="s">
        <v>92</v>
      </c>
      <c r="BQ65" s="10" t="s">
        <v>94</v>
      </c>
      <c r="BR65" s="10" t="s">
        <v>95</v>
      </c>
      <c r="BS65" s="10" t="s">
        <v>97</v>
      </c>
      <c r="BT65" s="10" t="s">
        <v>95</v>
      </c>
      <c r="BU65" s="11" t="s">
        <v>92</v>
      </c>
      <c r="BV65" s="10" t="s">
        <v>92</v>
      </c>
      <c r="BW65" s="10" t="s">
        <v>92</v>
      </c>
      <c r="BX65" s="10"/>
      <c r="BY65" s="10"/>
      <c r="BZ65" s="10"/>
      <c r="CA65" s="10"/>
      <c r="CB65" s="10"/>
      <c r="CC65" s="10"/>
      <c r="CD65" s="10"/>
      <c r="CE65" s="10"/>
      <c r="CF65" s="7" t="s">
        <v>341</v>
      </c>
      <c r="CG65" s="7" t="s">
        <v>122</v>
      </c>
      <c r="CH65" s="10"/>
      <c r="CI65" s="17"/>
      <c r="CJ65" s="10"/>
      <c r="CK65" s="17"/>
      <c r="CL65" s="12" t="str">
        <f>IF( AND(ISNUMBER(CI65),ISNUMBER(CK65)),DATEDIF(CI65,CK65,"D"),"")</f>
        <v/>
      </c>
    </row>
    <row r="66" spans="1:90" ht="30">
      <c r="A66" s="7">
        <v>29</v>
      </c>
      <c r="B66" s="7" t="str">
        <f>IF(C66="201612","A",IF(C66="201706","B",IF(C66="201712","C",IF(C66="201806","D"))))</f>
        <v>B</v>
      </c>
      <c r="C66" s="54" t="str">
        <f>CONCATENATE(E66,IF(D66="décembre","12","06"))</f>
        <v>201706</v>
      </c>
      <c r="D66" s="8" t="s">
        <v>100</v>
      </c>
      <c r="E66" s="7">
        <v>2017</v>
      </c>
      <c r="F66" s="7" t="s">
        <v>342</v>
      </c>
      <c r="G66" s="7" t="s">
        <v>343</v>
      </c>
      <c r="H66" s="7">
        <v>55</v>
      </c>
      <c r="I66" s="8" t="s">
        <v>136</v>
      </c>
      <c r="J66" s="9">
        <v>22168</v>
      </c>
      <c r="K66" s="9">
        <v>42893</v>
      </c>
      <c r="L66" s="9">
        <v>42899</v>
      </c>
      <c r="M66" s="7">
        <v>6</v>
      </c>
      <c r="N66" s="8" t="s">
        <v>89</v>
      </c>
      <c r="O66" s="8" t="str">
        <f>IF(N66="Hemato","",IF(P66="CHC","Digestif",IF(P66="colon","Digestif",IF(P66="cholangiocarcinome","Digestif",IF(P66="corticosurrenalome","Surrenale",IF(P66="ependymome du cervelet","Cérébral",IF(P66="gastrique","Digestif",IF(P66="melanome","Cutané",IF(P66="oesophage","Digestif",IF(P66="ovaire","Gynécologique",IF(P66="pancreas","Digestif",IF(P66="prostate","Prostate",IF(P66="renal","Urinaire",IF(P66="sein","Gynécologique",IF(P66="TNE","TNE",IF(P66="uterus","Gynécologique",IF(P66="vessie","Urinaire",IF(P66="ORL","ORL",IF(P66="indeterminé","Indéterminé","")))))))))))))))))))</f>
        <v>Digestif</v>
      </c>
      <c r="P66" s="8" t="s">
        <v>344</v>
      </c>
      <c r="Q66" s="7">
        <v>177</v>
      </c>
      <c r="R66" s="7">
        <v>46</v>
      </c>
      <c r="S66" s="7" t="s">
        <v>92</v>
      </c>
      <c r="T66" s="7" t="s">
        <v>92</v>
      </c>
      <c r="U66" s="7" t="str">
        <f>IF('Référentiel recueil de données'!$Q66="NC","NC",IF('Référentiel recueil de données'!$S66="NC","NC",ROUND('Référentiel recueil de données'!$S66/('Référentiel recueil de données'!$Q66*'Référentiel recueil de données'!$Q66)*10000,0)))</f>
        <v>NC</v>
      </c>
      <c r="V66" s="54" t="str">
        <f>IF(OR(Table_2[[#This Row],[interval imc]]="NC",Table_2[[#This Row],[interval imc]]=0),"non renseigné","renseigné")</f>
        <v>renseigné</v>
      </c>
      <c r="W66" s="54" t="str">
        <f>IF('Référentiel recueil de données'!$U32="NC","NC",IF(U66&lt;18.5,"&lt;18,5",IF(AND(U66&gt;=18.5,U66&lt;25),"entre 18,5 et 25",IF(AND(U66&gt;=25,U66&lt;30),"entre 25 et 30",IF(U66&gt;=30,"supérieur à 30")))))</f>
        <v>supérieur à 30</v>
      </c>
      <c r="X66" s="7">
        <v>0</v>
      </c>
      <c r="Y66" s="54">
        <f>IF(X66=0,0,IF(AND(X66&gt;0,X66&lt;5),"entre 1 et 5",IF(AND(X66&gt;=5,X66&lt;=10),"entre 5 et 10",IF(X66&gt;10,"supérieur à 10","????"))))</f>
        <v>0</v>
      </c>
      <c r="Z66" s="54" t="str">
        <f>IF(AND(ISNUMBER(Table_2[[#This Row],[poids_entree]]),ISNUMBER(Table_2[[#This Row],[poids_sortie]])),Table_2[[#This Row],[poids_sortie]]-Table_2[[#This Row],[poids_entree]],"NC")</f>
        <v>NC</v>
      </c>
      <c r="AA66" s="54" t="str">
        <f>IF(AND(ISNUMBER(Table_2[[#This Row],[poids_init]]),ISNUMBER(Table_2[[#This Row],[poids_entree]])),Table_2[[#This Row],[poids_entree]]-Table_2[[#This Row],[poids_init]],"NC")</f>
        <v>NC</v>
      </c>
      <c r="AB66" s="7" t="str">
        <f>IF(S66="NC","NC",IF(R66="NC","NC",ROUND(((R66-S66)/R66)*100,0)))</f>
        <v>NC</v>
      </c>
      <c r="AC66" s="16" t="str">
        <f>IF(Z66="NC","NC",IF(Z66&gt;=0,"perte","gain"))</f>
        <v>NC</v>
      </c>
      <c r="AD66" s="7" t="str">
        <f>IF(AA66="NC","NC",IF(AA66&gt;=0,"perte","gain"))</f>
        <v>NC</v>
      </c>
      <c r="AE66" s="7" t="str">
        <f>IF(T66="NC","NC",IF(S66="NC","NC",ROUND(((S66-T66)/S66)*100,0)))</f>
        <v>NC</v>
      </c>
      <c r="AF66" s="7" t="str">
        <f>IF(ISNUMBER(Table_2[[#This Row],[% perte de poids DH]]),AE66*(-1),"NC")</f>
        <v>NC</v>
      </c>
      <c r="AG66" s="16" t="str">
        <f>IF(AE66="NC","non renseigné","renseigné")</f>
        <v>non renseigné</v>
      </c>
      <c r="AH66" s="7" t="str">
        <f>IF(AB66="NC","non renseigné","renseigné")</f>
        <v>non renseigné</v>
      </c>
      <c r="AI66" s="54" t="str">
        <f>IF(OR(Table_2[[#This Row],[albumine]]="NC",Table_2[[#This Row],[albumine]]=0),"non renseigné","renseigné")</f>
        <v>non renseigné</v>
      </c>
      <c r="AJ66" s="8" t="s">
        <v>92</v>
      </c>
      <c r="AK66" s="8" t="s">
        <v>646</v>
      </c>
      <c r="AL66" s="8" t="s">
        <v>92</v>
      </c>
      <c r="AM66" s="7">
        <v>0</v>
      </c>
      <c r="AN66" s="7">
        <v>0</v>
      </c>
      <c r="AO66" s="7">
        <v>0</v>
      </c>
      <c r="AP66" s="9">
        <v>42899</v>
      </c>
      <c r="AQ66" s="9">
        <v>42877</v>
      </c>
      <c r="AR66" s="7">
        <v>0</v>
      </c>
      <c r="AS66" s="7">
        <v>0</v>
      </c>
      <c r="AT66" s="7" t="s">
        <v>92</v>
      </c>
      <c r="AU66" s="7" t="s">
        <v>92</v>
      </c>
      <c r="AV66" s="7" t="s">
        <v>92</v>
      </c>
      <c r="AW66" s="7" t="s">
        <v>92</v>
      </c>
      <c r="AX66" s="8" t="s">
        <v>94</v>
      </c>
      <c r="AY66" s="8" t="s">
        <v>94</v>
      </c>
      <c r="AZ66" s="8" t="s">
        <v>95</v>
      </c>
      <c r="BA66" s="7" t="s">
        <v>92</v>
      </c>
      <c r="BB66" s="7" t="s">
        <v>92</v>
      </c>
      <c r="BC66" s="8" t="s">
        <v>95</v>
      </c>
      <c r="BD66" s="8" t="s">
        <v>96</v>
      </c>
      <c r="BE66" s="7" t="s">
        <v>92</v>
      </c>
      <c r="BF66" s="7" t="s">
        <v>92</v>
      </c>
      <c r="BG66" s="7" t="s">
        <v>92</v>
      </c>
      <c r="BH66" s="7" t="s">
        <v>92</v>
      </c>
      <c r="BI66" s="7" t="s">
        <v>92</v>
      </c>
      <c r="BJ66" s="7" t="s">
        <v>92</v>
      </c>
      <c r="BK66" s="7" t="s">
        <v>92</v>
      </c>
      <c r="BL66" s="8" t="s">
        <v>95</v>
      </c>
      <c r="BM66" s="7" t="s">
        <v>92</v>
      </c>
      <c r="BN66" s="7" t="s">
        <v>92</v>
      </c>
      <c r="BO66" s="9" t="s">
        <v>92</v>
      </c>
      <c r="BP66" s="7" t="s">
        <v>92</v>
      </c>
      <c r="BQ66" s="10" t="s">
        <v>95</v>
      </c>
      <c r="BR66" s="10" t="s">
        <v>94</v>
      </c>
      <c r="BS66" s="10" t="s">
        <v>105</v>
      </c>
      <c r="BT66" s="10" t="s">
        <v>95</v>
      </c>
      <c r="BU66" s="11" t="s">
        <v>92</v>
      </c>
      <c r="BV66" s="10" t="s">
        <v>92</v>
      </c>
      <c r="BW66" s="10" t="s">
        <v>92</v>
      </c>
      <c r="BX66" s="10"/>
      <c r="BY66" s="10"/>
      <c r="BZ66" s="10"/>
      <c r="CA66" s="10"/>
      <c r="CB66" s="10"/>
      <c r="CC66" s="10"/>
      <c r="CD66" s="10"/>
      <c r="CE66" s="10"/>
      <c r="CF66" s="7" t="s">
        <v>345</v>
      </c>
      <c r="CG66" s="7" t="s">
        <v>92</v>
      </c>
      <c r="CH66" s="10"/>
      <c r="CI66" s="17"/>
      <c r="CJ66" s="10"/>
      <c r="CK66" s="17"/>
      <c r="CL66" s="12" t="str">
        <f>IF( AND(ISNUMBER(CI66),ISNUMBER(CK66)),DATEDIF(CI66,CK66,"D"),"")</f>
        <v/>
      </c>
    </row>
    <row r="67" spans="1:90" ht="45">
      <c r="A67" s="7">
        <v>15</v>
      </c>
      <c r="B67" s="7" t="str">
        <f>IF(C67="201612","A",IF(C67="201706","B",IF(C67="201712","C",IF(C67="201806","D"))))</f>
        <v>B</v>
      </c>
      <c r="C67" s="54" t="str">
        <f>CONCATENATE(E67,IF(D67="décembre","12","06"))</f>
        <v>201706</v>
      </c>
      <c r="D67" s="8" t="s">
        <v>100</v>
      </c>
      <c r="E67" s="7">
        <v>2017</v>
      </c>
      <c r="F67" s="7" t="s">
        <v>346</v>
      </c>
      <c r="G67" s="7" t="s">
        <v>347</v>
      </c>
      <c r="H67" s="7">
        <v>37</v>
      </c>
      <c r="I67" s="8" t="s">
        <v>87</v>
      </c>
      <c r="J67" s="9">
        <v>28847</v>
      </c>
      <c r="K67" s="9">
        <v>42797</v>
      </c>
      <c r="L67" s="9">
        <v>42908</v>
      </c>
      <c r="M67" s="7">
        <v>111</v>
      </c>
      <c r="N67" s="8" t="s">
        <v>89</v>
      </c>
      <c r="O67" s="8" t="str">
        <f>IF(N67="Hemato","",IF(P67="CHC","Digestif",IF(P67="colon","Digestif",IF(P67="cholangiocarcinome","Digestif",IF(P67="corticosurrenalome","Surrenale",IF(P67="ependymome du cervelet","Cérébral",IF(P67="gastrique","Digestif",IF(P67="melanome","Cutané",IF(P67="oesophage","Digestif",IF(P67="ovaire","Gynécologique",IF(P67="pancreas","Digestif",IF(P67="prostate","Prostate",IF(P67="renal","Urinaire",IF(P67="sein","Gynécologique",IF(P67="TNE","TNE",IF(P67="uterus","Gynécologique",IF(P67="vessie","Urinaire",IF(P67="ORL","ORL",IF(P67="indeterminé","Indéterminé","")))))))))))))))))))</f>
        <v>Gynécologique</v>
      </c>
      <c r="P67" s="8" t="s">
        <v>90</v>
      </c>
      <c r="Q67" s="7">
        <v>163</v>
      </c>
      <c r="R67" s="7">
        <v>58</v>
      </c>
      <c r="S67" s="7">
        <v>56</v>
      </c>
      <c r="T67" s="7">
        <v>52</v>
      </c>
      <c r="U67" s="7">
        <f>IF('Référentiel recueil de données'!$Q67="NC","NC",IF('Référentiel recueil de données'!$S67="NC","NC",ROUND('Référentiel recueil de données'!$S67/('Référentiel recueil de données'!$Q67*'Référentiel recueil de données'!$Q67)*10000,0)))</f>
        <v>21</v>
      </c>
      <c r="V67" s="54" t="str">
        <f>IF(OR(Table_2[[#This Row],[interval imc]]="NC",Table_2[[#This Row],[interval imc]]=0),"non renseigné","renseigné")</f>
        <v>renseigné</v>
      </c>
      <c r="W67" s="54" t="str">
        <f>IF('Référentiel recueil de données'!$U130="NC","NC",IF(U67&lt;18.5,"&lt;18,5",IF(AND(U67&gt;=18.5,U67&lt;25),"entre 18,5 et 25",IF(AND(U67&gt;=25,U67&lt;30),"entre 25 et 30",IF(U67&gt;=30,"supérieur à 30")))))</f>
        <v>entre 18,5 et 25</v>
      </c>
      <c r="X67" s="7">
        <v>10</v>
      </c>
      <c r="Y67" s="54" t="str">
        <f>IF(X67=0,0,IF(AND(X67&gt;0,X67&lt;5),"entre 1 et 5",IF(AND(X67&gt;=5,X67&lt;=10),"entre 5 et 10",IF(X67&gt;10,"supérieur à 10","????"))))</f>
        <v>entre 5 et 10</v>
      </c>
      <c r="Z67" s="54">
        <f>IF(AND(ISNUMBER(Table_2[[#This Row],[poids_entree]]),ISNUMBER(Table_2[[#This Row],[poids_sortie]])),Table_2[[#This Row],[poids_sortie]]-Table_2[[#This Row],[poids_entree]],"NC")</f>
        <v>-4</v>
      </c>
      <c r="AA67" s="54">
        <f>IF(AND(ISNUMBER(Table_2[[#This Row],[poids_init]]),ISNUMBER(Table_2[[#This Row],[poids_entree]])),Table_2[[#This Row],[poids_entree]]-Table_2[[#This Row],[poids_init]],"NC")</f>
        <v>-2</v>
      </c>
      <c r="AB67" s="7">
        <f>IF(S67="NC","NC",IF(R67="NC","NC",ROUND(((R67-S67)/R67)*100,0)))</f>
        <v>3</v>
      </c>
      <c r="AC67" s="16" t="str">
        <f>IF(Z67="NC","NC",IF(Z67&gt;=0,"perte","gain"))</f>
        <v>gain</v>
      </c>
      <c r="AD67" s="7" t="str">
        <f>IF(AA67="NC","NC",IF(AA67&gt;=0,"perte","gain"))</f>
        <v>gain</v>
      </c>
      <c r="AE67" s="7">
        <f>IF(T67="NC","NC",IF(S67="NC","NC",ROUND(((S67-T67)/S67)*100,0)))</f>
        <v>7</v>
      </c>
      <c r="AF67" s="7">
        <f>IF(ISNUMBER(Table_2[[#This Row],[% perte de poids DH]]),AE67*(-1),"NC")</f>
        <v>-7</v>
      </c>
      <c r="AG67" s="16" t="str">
        <f>IF(AE67="NC","non renseigné","renseigné")</f>
        <v>renseigné</v>
      </c>
      <c r="AH67" s="7" t="str">
        <f>IF(AB67="NC","non renseigné","renseigné")</f>
        <v>renseigné</v>
      </c>
      <c r="AI67" s="54" t="str">
        <f>IF(OR(Table_2[[#This Row],[albumine]]="NC",Table_2[[#This Row],[albumine]]=0),"non renseigné","renseigné")</f>
        <v>renseigné</v>
      </c>
      <c r="AJ67" s="7">
        <v>37</v>
      </c>
      <c r="AK67" s="8" t="s">
        <v>643</v>
      </c>
      <c r="AL67" s="8" t="s">
        <v>92</v>
      </c>
      <c r="AM67" s="7">
        <v>0</v>
      </c>
      <c r="AN67" s="7">
        <v>0</v>
      </c>
      <c r="AO67" s="7">
        <v>0</v>
      </c>
      <c r="AP67" s="9">
        <v>42950</v>
      </c>
      <c r="AQ67" s="9">
        <v>42907</v>
      </c>
      <c r="AR67" s="7">
        <v>0</v>
      </c>
      <c r="AS67" s="7">
        <v>3</v>
      </c>
      <c r="AT67" s="7" t="s">
        <v>92</v>
      </c>
      <c r="AU67" s="7" t="s">
        <v>92</v>
      </c>
      <c r="AV67" s="7" t="s">
        <v>92</v>
      </c>
      <c r="AW67" s="7" t="s">
        <v>92</v>
      </c>
      <c r="AX67" s="8" t="s">
        <v>94</v>
      </c>
      <c r="AY67" s="8" t="s">
        <v>95</v>
      </c>
      <c r="AZ67" s="8" t="s">
        <v>95</v>
      </c>
      <c r="BA67" s="7" t="s">
        <v>92</v>
      </c>
      <c r="BB67" s="7" t="s">
        <v>92</v>
      </c>
      <c r="BC67" s="8" t="s">
        <v>94</v>
      </c>
      <c r="BD67" s="8" t="s">
        <v>96</v>
      </c>
      <c r="BE67" s="7" t="s">
        <v>92</v>
      </c>
      <c r="BF67" s="7" t="s">
        <v>92</v>
      </c>
      <c r="BG67" s="7" t="s">
        <v>92</v>
      </c>
      <c r="BH67" s="7" t="s">
        <v>92</v>
      </c>
      <c r="BI67" s="7" t="s">
        <v>92</v>
      </c>
      <c r="BJ67" s="7" t="s">
        <v>92</v>
      </c>
      <c r="BK67" s="7" t="s">
        <v>92</v>
      </c>
      <c r="BL67" s="7" t="s">
        <v>92</v>
      </c>
      <c r="BM67" s="7" t="s">
        <v>92</v>
      </c>
      <c r="BN67" s="7" t="s">
        <v>92</v>
      </c>
      <c r="BO67" s="9" t="s">
        <v>92</v>
      </c>
      <c r="BP67" s="7" t="s">
        <v>92</v>
      </c>
      <c r="BQ67" s="10" t="s">
        <v>94</v>
      </c>
      <c r="BR67" s="10" t="s">
        <v>95</v>
      </c>
      <c r="BS67" s="10" t="s">
        <v>97</v>
      </c>
      <c r="BT67" s="10" t="s">
        <v>95</v>
      </c>
      <c r="BU67" s="11" t="s">
        <v>92</v>
      </c>
      <c r="BV67" s="10" t="s">
        <v>92</v>
      </c>
      <c r="BW67" s="10" t="s">
        <v>92</v>
      </c>
      <c r="BX67" s="10"/>
      <c r="BY67" s="10"/>
      <c r="BZ67" s="10"/>
      <c r="CA67" s="10"/>
      <c r="CB67" s="10"/>
      <c r="CC67" s="10"/>
      <c r="CD67" s="10"/>
      <c r="CE67" s="10"/>
      <c r="CF67" s="7" t="s">
        <v>348</v>
      </c>
      <c r="CG67" s="7" t="s">
        <v>92</v>
      </c>
      <c r="CH67" s="10"/>
      <c r="CI67" s="17"/>
      <c r="CJ67" s="10"/>
      <c r="CK67" s="17"/>
      <c r="CL67" s="12" t="str">
        <f>IF( AND(ISNUMBER(CI67),ISNUMBER(CK67)),DATEDIF(CI67,CK67,"D"),"")</f>
        <v/>
      </c>
    </row>
    <row r="68" spans="1:90">
      <c r="A68" s="7">
        <v>119</v>
      </c>
      <c r="B68" s="7" t="str">
        <f>IF(C68="201612","A",IF(C68="201706","B",IF(C68="201712","C",IF(C68="201806","D"))))</f>
        <v>D</v>
      </c>
      <c r="C68" s="54" t="str">
        <f>CONCATENATE(E68,IF(D68="décembre","12","06"))</f>
        <v>201806</v>
      </c>
      <c r="D68" s="8" t="s">
        <v>100</v>
      </c>
      <c r="E68" s="7">
        <v>2018</v>
      </c>
      <c r="F68" s="7" t="s">
        <v>349</v>
      </c>
      <c r="G68" s="7" t="s">
        <v>350</v>
      </c>
      <c r="H68" s="7">
        <v>42</v>
      </c>
      <c r="I68" s="8" t="s">
        <v>87</v>
      </c>
      <c r="J68" s="9">
        <v>27981</v>
      </c>
      <c r="K68" s="9">
        <v>43259</v>
      </c>
      <c r="L68" s="9">
        <v>43280</v>
      </c>
      <c r="M68" s="7">
        <v>21</v>
      </c>
      <c r="N68" s="8" t="s">
        <v>89</v>
      </c>
      <c r="O68" s="8" t="str">
        <f>IF(N68="Hemato","",IF(P68="CHC","Digestif",IF(P68="colon","Digestif",IF(P68="cholangiocarcinome","Digestif",IF(P68="corticosurrenalome","Surrenale",IF(P68="ependymome du cervelet","Cérébral",IF(P68="gastrique","Digestif",IF(P68="melanome","Cutané",IF(P68="oesophage","Digestif",IF(P68="ovaire","Gynécologique",IF(P68="pancreas","Digestif",IF(P68="prostate","Prostate",IF(P68="renal","Urinaire",IF(P68="sein","Gynécologique",IF(P68="TNE","TNE",IF(P68="uterus","Gynécologique",IF(P68="vessie","Urinaire",IF(P68="ORL","ORL",IF(P68="indeterminé","Indéterminé","")))))))))))))))))))</f>
        <v>Digestif</v>
      </c>
      <c r="P68" s="8" t="s">
        <v>161</v>
      </c>
      <c r="Q68" s="7">
        <v>160</v>
      </c>
      <c r="R68" s="7">
        <v>77</v>
      </c>
      <c r="S68" s="7">
        <v>71</v>
      </c>
      <c r="T68" s="7">
        <v>66</v>
      </c>
      <c r="U68" s="7">
        <f>IF('Référentiel recueil de données'!$Q68="NC","NC",IF('Référentiel recueil de données'!$S68="NC","NC",ROUND('Référentiel recueil de données'!$S68/('Référentiel recueil de données'!$Q68*'Référentiel recueil de données'!$Q68)*10000,0)))</f>
        <v>28</v>
      </c>
      <c r="V68" s="54" t="str">
        <f>IF(OR(Table_2[[#This Row],[interval imc]]="NC",Table_2[[#This Row],[interval imc]]=0),"non renseigné","renseigné")</f>
        <v>non renseigné</v>
      </c>
      <c r="W68" s="54" t="str">
        <f>IF('Référentiel recueil de données'!$U75="NC","NC",IF(U68&lt;18.5,"&lt;18,5",IF(AND(U68&gt;=18.5,U68&lt;25),"entre 18,5 et 25",IF(AND(U68&gt;=25,U68&lt;30),"entre 25 et 30",IF(U68&gt;=30,"supérieur à 30")))))</f>
        <v>NC</v>
      </c>
      <c r="X68" s="7">
        <v>3</v>
      </c>
      <c r="Y68" s="54" t="str">
        <f>IF(X68=0,0,IF(AND(X68&gt;0,X68&lt;5),"entre 1 et 5",IF(AND(X68&gt;=5,X68&lt;=10),"entre 5 et 10",IF(X68&gt;10,"supérieur à 10","????"))))</f>
        <v>entre 1 et 5</v>
      </c>
      <c r="Z68" s="54">
        <f>IF(AND(ISNUMBER(Table_2[[#This Row],[poids_entree]]),ISNUMBER(Table_2[[#This Row],[poids_sortie]])),Table_2[[#This Row],[poids_sortie]]-Table_2[[#This Row],[poids_entree]],"NC")</f>
        <v>-5</v>
      </c>
      <c r="AA68" s="54">
        <f>IF(AND(ISNUMBER(Table_2[[#This Row],[poids_init]]),ISNUMBER(Table_2[[#This Row],[poids_entree]])),Table_2[[#This Row],[poids_entree]]-Table_2[[#This Row],[poids_init]],"NC")</f>
        <v>-6</v>
      </c>
      <c r="AB68" s="7">
        <f>IF(S68="NC","NC",IF(R68="NC","NC",ROUND(((R68-S68)/R68)*100,0)))</f>
        <v>8</v>
      </c>
      <c r="AC68" s="16" t="str">
        <f>IF(Z68="NC","NC",IF(Z68&gt;=0,"perte","gain"))</f>
        <v>gain</v>
      </c>
      <c r="AD68" s="7" t="str">
        <f>IF(AA68="NC","NC",IF(AA68&gt;=0,"perte","gain"))</f>
        <v>gain</v>
      </c>
      <c r="AE68" s="7">
        <f>IF(T68="NC","NC",IF(S68="NC","NC",ROUND(((S68-T68)/S68)*100,0)))</f>
        <v>7</v>
      </c>
      <c r="AF68" s="7">
        <f>IF(ISNUMBER(Table_2[[#This Row],[% perte de poids DH]]),AE68*(-1),"NC")</f>
        <v>-7</v>
      </c>
      <c r="AG68" s="16" t="str">
        <f>IF(AE68="NC","non renseigné","renseigné")</f>
        <v>renseigné</v>
      </c>
      <c r="AH68" s="7" t="str">
        <f>IF(AB68="NC","non renseigné","renseigné")</f>
        <v>renseigné</v>
      </c>
      <c r="AI68" s="54" t="str">
        <f>IF(OR(Table_2[[#This Row],[albumine]]="NC",Table_2[[#This Row],[albumine]]=0),"non renseigné","renseigné")</f>
        <v>renseigné</v>
      </c>
      <c r="AJ68" s="7">
        <v>37</v>
      </c>
      <c r="AK68" s="8" t="s">
        <v>643</v>
      </c>
      <c r="AL68" s="7" t="s">
        <v>92</v>
      </c>
      <c r="AM68" s="7">
        <v>30</v>
      </c>
      <c r="AN68" s="7">
        <v>0.72</v>
      </c>
      <c r="AO68" s="7">
        <v>0.63</v>
      </c>
      <c r="AP68" s="9">
        <v>43341</v>
      </c>
      <c r="AQ68" s="9" t="s">
        <v>92</v>
      </c>
      <c r="AR68" s="7">
        <v>1</v>
      </c>
      <c r="AS68" s="7">
        <v>0</v>
      </c>
      <c r="AT68" s="7" t="s">
        <v>92</v>
      </c>
      <c r="AU68" s="8" t="s">
        <v>94</v>
      </c>
      <c r="AV68" s="7" t="s">
        <v>92</v>
      </c>
      <c r="AW68" s="8" t="s">
        <v>95</v>
      </c>
      <c r="AX68" s="8" t="s">
        <v>94</v>
      </c>
      <c r="AY68" s="8" t="s">
        <v>94</v>
      </c>
      <c r="AZ68" s="8" t="s">
        <v>94</v>
      </c>
      <c r="BA68" s="8" t="s">
        <v>94</v>
      </c>
      <c r="BB68" s="7" t="s">
        <v>92</v>
      </c>
      <c r="BC68" s="8" t="s">
        <v>95</v>
      </c>
      <c r="BD68" s="8" t="s">
        <v>96</v>
      </c>
      <c r="BE68" s="7" t="s">
        <v>92</v>
      </c>
      <c r="BF68" s="7" t="s">
        <v>92</v>
      </c>
      <c r="BG68" s="7" t="s">
        <v>92</v>
      </c>
      <c r="BH68" s="7" t="s">
        <v>92</v>
      </c>
      <c r="BI68" s="7" t="s">
        <v>92</v>
      </c>
      <c r="BJ68" s="7" t="s">
        <v>92</v>
      </c>
      <c r="BK68" s="7" t="s">
        <v>92</v>
      </c>
      <c r="BL68" s="8" t="s">
        <v>95</v>
      </c>
      <c r="BM68" s="7" t="s">
        <v>92</v>
      </c>
      <c r="BN68" s="7" t="s">
        <v>92</v>
      </c>
      <c r="BO68" s="9">
        <v>43221</v>
      </c>
      <c r="BP68" s="7" t="s">
        <v>92</v>
      </c>
      <c r="BQ68" s="10" t="s">
        <v>94</v>
      </c>
      <c r="BR68" s="10" t="s">
        <v>95</v>
      </c>
      <c r="BS68" s="10" t="s">
        <v>97</v>
      </c>
      <c r="BT68" s="10" t="s">
        <v>95</v>
      </c>
      <c r="BU68" s="11" t="s">
        <v>92</v>
      </c>
      <c r="BV68" s="10" t="s">
        <v>92</v>
      </c>
      <c r="BW68" s="10" t="s">
        <v>92</v>
      </c>
      <c r="BX68" s="10"/>
      <c r="BY68" s="10"/>
      <c r="BZ68" s="10"/>
      <c r="CA68" s="10"/>
      <c r="CB68" s="10"/>
      <c r="CC68" s="10"/>
      <c r="CD68" s="10"/>
      <c r="CE68" s="10"/>
      <c r="CF68" s="7" t="s">
        <v>351</v>
      </c>
      <c r="CG68" s="7" t="s">
        <v>92</v>
      </c>
      <c r="CH68" s="10"/>
      <c r="CI68" s="17"/>
      <c r="CJ68" s="10"/>
      <c r="CK68" s="17"/>
      <c r="CL68" s="12" t="str">
        <f>IF( AND(ISNUMBER(CI68),ISNUMBER(CK68)),DATEDIF(CI68,CK68,"D"),"")</f>
        <v/>
      </c>
    </row>
    <row r="69" spans="1:90">
      <c r="A69" s="7">
        <v>99</v>
      </c>
      <c r="B69" s="7" t="str">
        <f>IF(C69="201612","A",IF(C69="201706","B",IF(C69="201712","C",IF(C69="201806","D"))))</f>
        <v>D</v>
      </c>
      <c r="C69" s="54" t="str">
        <f>CONCATENATE(E69,IF(D69="décembre","12","06"))</f>
        <v>201806</v>
      </c>
      <c r="D69" s="8" t="s">
        <v>100</v>
      </c>
      <c r="E69" s="7">
        <v>2018</v>
      </c>
      <c r="F69" s="7" t="s">
        <v>352</v>
      </c>
      <c r="G69" s="7" t="s">
        <v>267</v>
      </c>
      <c r="H69" s="7">
        <v>82</v>
      </c>
      <c r="I69" s="8" t="s">
        <v>87</v>
      </c>
      <c r="J69" s="9">
        <v>13003</v>
      </c>
      <c r="K69" s="9">
        <v>43251</v>
      </c>
      <c r="L69" s="9">
        <v>43258</v>
      </c>
      <c r="M69" s="7">
        <v>7</v>
      </c>
      <c r="N69" s="8" t="s">
        <v>89</v>
      </c>
      <c r="O69" s="8" t="str">
        <f>IF(N69="Hemato","",IF(P69="CHC","Digestif",IF(P69="colon","Digestif",IF(P69="cholangiocarcinome","Digestif",IF(P69="corticosurrenalome","Surrenale",IF(P69="ependymome du cervelet","Cérébral",IF(P69="gastrique","Digestif",IF(P69="melanome","Cutané",IF(P69="oesophage","Digestif",IF(P69="ovaire","Gynécologique",IF(P69="pancreas","Digestif",IF(P69="prostate","Prostate",IF(P69="renal","Urinaire",IF(P69="sein","Gynécologique",IF(P69="TNE","TNE",IF(P69="uterus","Gynécologique",IF(P69="vessie","Urinaire",IF(P69="ORL","ORL",IF(P69="indeterminé","Indéterminé","")))))))))))))))))))</f>
        <v>Gynécologique</v>
      </c>
      <c r="P69" s="8" t="s">
        <v>90</v>
      </c>
      <c r="Q69" s="7">
        <v>160</v>
      </c>
      <c r="R69" s="7">
        <v>87</v>
      </c>
      <c r="S69" s="7" t="s">
        <v>92</v>
      </c>
      <c r="T69" s="7" t="s">
        <v>92</v>
      </c>
      <c r="U69" s="7" t="str">
        <f>IF('Référentiel recueil de données'!$Q69="NC","NC",IF('Référentiel recueil de données'!$S69="NC","NC",ROUND('Référentiel recueil de données'!$S69/('Référentiel recueil de données'!$Q69*'Référentiel recueil de données'!$Q69)*10000,0)))</f>
        <v>NC</v>
      </c>
      <c r="V69" s="54" t="str">
        <f>IF(OR(Table_2[[#This Row],[interval imc]]="NC",Table_2[[#This Row],[interval imc]]=0),"non renseigné","renseigné")</f>
        <v>renseigné</v>
      </c>
      <c r="W69" s="54" t="str">
        <f>IF('Référentiel recueil de données'!$U33="NC","NC",IF(U69&lt;18.5,"&lt;18,5",IF(AND(U69&gt;=18.5,U69&lt;25),"entre 18,5 et 25",IF(AND(U69&gt;=25,U69&lt;30),"entre 25 et 30",IF(U69&gt;=30,"supérieur à 30")))))</f>
        <v>supérieur à 30</v>
      </c>
      <c r="X69" s="7">
        <v>0</v>
      </c>
      <c r="Y69" s="54">
        <f>IF(X69=0,0,IF(AND(X69&gt;0,X69&lt;5),"entre 1 et 5",IF(AND(X69&gt;=5,X69&lt;=10),"entre 5 et 10",IF(X69&gt;10,"supérieur à 10","????"))))</f>
        <v>0</v>
      </c>
      <c r="Z69" s="54" t="str">
        <f>IF(AND(ISNUMBER(Table_2[[#This Row],[poids_entree]]),ISNUMBER(Table_2[[#This Row],[poids_sortie]])),Table_2[[#This Row],[poids_sortie]]-Table_2[[#This Row],[poids_entree]],"NC")</f>
        <v>NC</v>
      </c>
      <c r="AA69" s="54" t="str">
        <f>IF(AND(ISNUMBER(Table_2[[#This Row],[poids_init]]),ISNUMBER(Table_2[[#This Row],[poids_entree]])),Table_2[[#This Row],[poids_entree]]-Table_2[[#This Row],[poids_init]],"NC")</f>
        <v>NC</v>
      </c>
      <c r="AB69" s="7" t="str">
        <f>IF(S69="NC","NC",IF(R69="NC","NC",ROUND(((R69-S69)/R69)*100,0)))</f>
        <v>NC</v>
      </c>
      <c r="AC69" s="16" t="str">
        <f>IF(Z69="NC","NC",IF(Z69&gt;=0,"perte","gain"))</f>
        <v>NC</v>
      </c>
      <c r="AD69" s="7" t="str">
        <f>IF(AA69="NC","NC",IF(AA69&gt;=0,"perte","gain"))</f>
        <v>NC</v>
      </c>
      <c r="AE69" s="7" t="str">
        <f>IF(T69="NC","NC",IF(S69="NC","NC",ROUND(((S69-T69)/S69)*100,0)))</f>
        <v>NC</v>
      </c>
      <c r="AF69" s="7" t="str">
        <f>IF(ISNUMBER(Table_2[[#This Row],[% perte de poids DH]]),AE69*(-1),"NC")</f>
        <v>NC</v>
      </c>
      <c r="AG69" s="16" t="str">
        <f>IF(AE69="NC","non renseigné","renseigné")</f>
        <v>non renseigné</v>
      </c>
      <c r="AH69" s="7" t="str">
        <f>IF(AB69="NC","non renseigné","renseigné")</f>
        <v>non renseigné</v>
      </c>
      <c r="AI69" s="54" t="str">
        <f>IF(OR(Table_2[[#This Row],[albumine]]="NC",Table_2[[#This Row],[albumine]]=0),"non renseigné","renseigné")</f>
        <v>renseigné</v>
      </c>
      <c r="AJ69" s="7">
        <v>22</v>
      </c>
      <c r="AK69" s="8" t="s">
        <v>645</v>
      </c>
      <c r="AL69" s="7" t="s">
        <v>92</v>
      </c>
      <c r="AM69" s="7">
        <v>78</v>
      </c>
      <c r="AN69" s="7">
        <v>0.63</v>
      </c>
      <c r="AO69" s="7">
        <v>0.76</v>
      </c>
      <c r="AP69" s="9">
        <v>43319</v>
      </c>
      <c r="AQ69" s="9">
        <v>43245</v>
      </c>
      <c r="AR69" s="8">
        <v>0</v>
      </c>
      <c r="AS69" s="7">
        <v>0</v>
      </c>
      <c r="AT69" s="7" t="s">
        <v>92</v>
      </c>
      <c r="AU69" s="8" t="s">
        <v>94</v>
      </c>
      <c r="AV69" s="8" t="s">
        <v>95</v>
      </c>
      <c r="AW69" s="7" t="s">
        <v>151</v>
      </c>
      <c r="AX69" s="8" t="s">
        <v>94</v>
      </c>
      <c r="AY69" s="8" t="s">
        <v>95</v>
      </c>
      <c r="AZ69" s="8" t="s">
        <v>95</v>
      </c>
      <c r="BA69" s="7" t="s">
        <v>92</v>
      </c>
      <c r="BB69" s="8" t="s">
        <v>95</v>
      </c>
      <c r="BC69" s="8" t="s">
        <v>95</v>
      </c>
      <c r="BD69" s="8" t="s">
        <v>96</v>
      </c>
      <c r="BE69" s="7" t="s">
        <v>92</v>
      </c>
      <c r="BF69" s="7" t="s">
        <v>92</v>
      </c>
      <c r="BG69" s="7" t="s">
        <v>92</v>
      </c>
      <c r="BH69" s="7" t="s">
        <v>92</v>
      </c>
      <c r="BI69" s="7" t="s">
        <v>92</v>
      </c>
      <c r="BJ69" s="7" t="s">
        <v>92</v>
      </c>
      <c r="BK69" s="7" t="s">
        <v>92</v>
      </c>
      <c r="BL69" s="8" t="s">
        <v>95</v>
      </c>
      <c r="BM69" s="7" t="s">
        <v>92</v>
      </c>
      <c r="BN69" s="7" t="s">
        <v>92</v>
      </c>
      <c r="BO69" s="9" t="s">
        <v>92</v>
      </c>
      <c r="BP69" s="7" t="s">
        <v>92</v>
      </c>
      <c r="BQ69" s="10" t="s">
        <v>95</v>
      </c>
      <c r="BR69" s="10" t="s">
        <v>94</v>
      </c>
      <c r="BS69" s="10" t="s">
        <v>105</v>
      </c>
      <c r="BT69" s="10" t="s">
        <v>95</v>
      </c>
      <c r="BU69" s="11" t="s">
        <v>92</v>
      </c>
      <c r="BV69" s="10" t="s">
        <v>92</v>
      </c>
      <c r="BW69" s="10" t="s">
        <v>92</v>
      </c>
      <c r="BX69" s="10"/>
      <c r="BY69" s="10"/>
      <c r="BZ69" s="10"/>
      <c r="CA69" s="10"/>
      <c r="CB69" s="10"/>
      <c r="CC69" s="10"/>
      <c r="CD69" s="10"/>
      <c r="CE69" s="10"/>
      <c r="CF69" s="7" t="s">
        <v>353</v>
      </c>
      <c r="CG69" s="7" t="s">
        <v>354</v>
      </c>
      <c r="CH69" s="10"/>
      <c r="CI69" s="17"/>
      <c r="CJ69" s="10"/>
      <c r="CK69" s="17"/>
      <c r="CL69" s="12" t="str">
        <f>IF( AND(ISNUMBER(CI69),ISNUMBER(CK69)),DATEDIF(CI69,CK69,"D"),"")</f>
        <v/>
      </c>
    </row>
    <row r="70" spans="1:90" ht="30">
      <c r="A70" s="7">
        <v>100</v>
      </c>
      <c r="B70" s="7" t="str">
        <f>IF(C70="201612","A",IF(C70="201706","B",IF(C70="201712","C",IF(C70="201806","D"))))</f>
        <v>D</v>
      </c>
      <c r="C70" s="54" t="str">
        <f>CONCATENATE(E70,IF(D70="décembre","12","06"))</f>
        <v>201806</v>
      </c>
      <c r="D70" s="8" t="s">
        <v>100</v>
      </c>
      <c r="E70" s="7">
        <v>2018</v>
      </c>
      <c r="F70" s="7" t="s">
        <v>355</v>
      </c>
      <c r="G70" s="7" t="s">
        <v>356</v>
      </c>
      <c r="H70" s="7">
        <v>91</v>
      </c>
      <c r="I70" s="8" t="s">
        <v>136</v>
      </c>
      <c r="J70" s="9">
        <v>10224</v>
      </c>
      <c r="K70" s="9">
        <v>43227</v>
      </c>
      <c r="L70" s="9">
        <v>43262</v>
      </c>
      <c r="M70" s="7">
        <v>35</v>
      </c>
      <c r="N70" s="8" t="s">
        <v>130</v>
      </c>
      <c r="O70" s="8" t="str">
        <f>IF(N70="Hemato","",IF(P70="CHC","Digestif",IF(P70="colon","Digestif",IF(P70="cholangiocarcinome","Digestif",IF(P70="corticosurrenalome","Surrenale",IF(P70="ependymome du cervelet","Cérébral",IF(P70="gastrique","Digestif",IF(P70="melanome","Cutané",IF(P70="oesophage","Digestif",IF(P70="ovaire","Gynécologique",IF(P70="pancreas","Digestif",IF(P70="prostate","Prostate",IF(P70="renal","Urinaire",IF(P70="sein","Gynécologique",IF(P70="TNE","TNE",IF(P70="uterus","Gynécologique",IF(P70="vessie","Urinaire",IF(P70="ORL","ORL",IF(P70="indeterminé","Indéterminé","")))))))))))))))))))</f>
        <v/>
      </c>
      <c r="P70" s="7" t="s">
        <v>131</v>
      </c>
      <c r="Q70" s="7">
        <v>175</v>
      </c>
      <c r="R70" s="7">
        <v>89</v>
      </c>
      <c r="S70" s="7">
        <v>78</v>
      </c>
      <c r="T70" s="7" t="s">
        <v>92</v>
      </c>
      <c r="U70" s="7">
        <f>IF('Référentiel recueil de données'!$Q70="NC","NC",IF('Référentiel recueil de données'!$S70="NC","NC",ROUND('Référentiel recueil de données'!$S70/('Référentiel recueil de données'!$Q70*'Référentiel recueil de données'!$Q70)*10000,0)))</f>
        <v>25</v>
      </c>
      <c r="V70" s="54" t="str">
        <f>IF(OR(Table_2[[#This Row],[interval imc]]="NC",Table_2[[#This Row],[interval imc]]=0),"non renseigné","renseigné")</f>
        <v>renseigné</v>
      </c>
      <c r="W70" s="54" t="str">
        <f>IF('Référentiel recueil de données'!$U34="NC","NC",IF(U70&lt;18.5,"&lt;18,5",IF(AND(U70&gt;=18.5,U70&lt;25),"entre 18,5 et 25",IF(AND(U70&gt;=25,U70&lt;30),"entre 25 et 30",IF(U70&gt;=30,"supérieur à 30")))))</f>
        <v>entre 25 et 30</v>
      </c>
      <c r="X70" s="7">
        <v>1</v>
      </c>
      <c r="Y70" s="54" t="str">
        <f>IF(X70=0,0,IF(AND(X70&gt;0,X70&lt;5),"entre 1 et 5",IF(AND(X70&gt;=5,X70&lt;=10),"entre 5 et 10",IF(X70&gt;10,"supérieur à 10","????"))))</f>
        <v>entre 1 et 5</v>
      </c>
      <c r="Z70" s="54" t="str">
        <f>IF(AND(ISNUMBER(Table_2[[#This Row],[poids_entree]]),ISNUMBER(Table_2[[#This Row],[poids_sortie]])),Table_2[[#This Row],[poids_sortie]]-Table_2[[#This Row],[poids_entree]],"NC")</f>
        <v>NC</v>
      </c>
      <c r="AA70" s="54">
        <f>IF(AND(ISNUMBER(Table_2[[#This Row],[poids_init]]),ISNUMBER(Table_2[[#This Row],[poids_entree]])),Table_2[[#This Row],[poids_entree]]-Table_2[[#This Row],[poids_init]],"NC")</f>
        <v>-11</v>
      </c>
      <c r="AB70" s="7">
        <f>IF(S70="NC","NC",IF(R70="NC","NC",ROUND(((R70-S70)/R70)*100,0)))</f>
        <v>12</v>
      </c>
      <c r="AC70" s="16" t="str">
        <f>IF(Z70="NC","NC",IF(Z70&gt;=0,"perte","gain"))</f>
        <v>NC</v>
      </c>
      <c r="AD70" s="7" t="str">
        <f>IF(AA70="NC","NC",IF(AA70&gt;=0,"perte","gain"))</f>
        <v>gain</v>
      </c>
      <c r="AE70" s="7" t="str">
        <f>IF(T70="NC","NC",IF(S70="NC","NC",ROUND(((S70-T70)/S70)*100,0)))</f>
        <v>NC</v>
      </c>
      <c r="AF70" s="7" t="str">
        <f>IF(ISNUMBER(Table_2[[#This Row],[% perte de poids DH]]),AE70*(-1),"NC")</f>
        <v>NC</v>
      </c>
      <c r="AG70" s="16" t="str">
        <f>IF(AE70="NC","non renseigné","renseigné")</f>
        <v>non renseigné</v>
      </c>
      <c r="AH70" s="7" t="str">
        <f>IF(AB70="NC","non renseigné","renseigné")</f>
        <v>renseigné</v>
      </c>
      <c r="AI70" s="54" t="str">
        <f>IF(OR(Table_2[[#This Row],[albumine]]="NC",Table_2[[#This Row],[albumine]]=0),"non renseigné","renseigné")</f>
        <v>renseigné</v>
      </c>
      <c r="AJ70" s="7">
        <v>20</v>
      </c>
      <c r="AK70" s="8" t="s">
        <v>645</v>
      </c>
      <c r="AL70" s="7" t="s">
        <v>92</v>
      </c>
      <c r="AM70" s="7">
        <v>100</v>
      </c>
      <c r="AN70" s="8" t="s">
        <v>94</v>
      </c>
      <c r="AO70" s="7">
        <v>0.62</v>
      </c>
      <c r="AP70" s="9">
        <v>43293</v>
      </c>
      <c r="AQ70" s="9">
        <v>43270</v>
      </c>
      <c r="AR70" s="7">
        <v>2</v>
      </c>
      <c r="AS70" s="7">
        <v>2</v>
      </c>
      <c r="AT70" s="7" t="s">
        <v>150</v>
      </c>
      <c r="AU70" s="8" t="s">
        <v>94</v>
      </c>
      <c r="AV70" s="8" t="s">
        <v>94</v>
      </c>
      <c r="AW70" s="7" t="s">
        <v>166</v>
      </c>
      <c r="AX70" s="8" t="s">
        <v>94</v>
      </c>
      <c r="AY70" s="8" t="s">
        <v>95</v>
      </c>
      <c r="AZ70" s="8" t="s">
        <v>94</v>
      </c>
      <c r="BA70" s="8" t="s">
        <v>94</v>
      </c>
      <c r="BB70" s="8" t="s">
        <v>94</v>
      </c>
      <c r="BC70" s="8" t="s">
        <v>94</v>
      </c>
      <c r="BD70" s="8" t="s">
        <v>96</v>
      </c>
      <c r="BE70" s="7" t="s">
        <v>92</v>
      </c>
      <c r="BF70" s="7" t="s">
        <v>92</v>
      </c>
      <c r="BG70" s="7" t="s">
        <v>92</v>
      </c>
      <c r="BH70" s="7" t="s">
        <v>92</v>
      </c>
      <c r="BI70" s="8" t="s">
        <v>94</v>
      </c>
      <c r="BJ70" s="8" t="s">
        <v>94</v>
      </c>
      <c r="BK70" s="8" t="s">
        <v>94</v>
      </c>
      <c r="BL70" s="8" t="s">
        <v>95</v>
      </c>
      <c r="BM70" s="7" t="s">
        <v>92</v>
      </c>
      <c r="BN70" s="7" t="s">
        <v>92</v>
      </c>
      <c r="BO70" s="9">
        <v>43160</v>
      </c>
      <c r="BP70" s="7" t="s">
        <v>92</v>
      </c>
      <c r="BQ70" s="10" t="s">
        <v>95</v>
      </c>
      <c r="BR70" s="10" t="s">
        <v>94</v>
      </c>
      <c r="BS70" s="10" t="s">
        <v>105</v>
      </c>
      <c r="BT70" s="10" t="s">
        <v>94</v>
      </c>
      <c r="BU70" s="11">
        <v>43284</v>
      </c>
      <c r="BV70" s="10" t="s">
        <v>357</v>
      </c>
      <c r="BW70" s="10" t="s">
        <v>92</v>
      </c>
      <c r="BX70" s="10" t="s">
        <v>94</v>
      </c>
      <c r="BY70" s="10"/>
      <c r="BZ70" s="10" t="s">
        <v>94</v>
      </c>
      <c r="CA70" s="10"/>
      <c r="CB70" s="10"/>
      <c r="CC70" s="10"/>
      <c r="CD70" s="10"/>
      <c r="CE70" s="10"/>
      <c r="CF70" s="7" t="s">
        <v>92</v>
      </c>
      <c r="CG70" s="7" t="s">
        <v>358</v>
      </c>
      <c r="CH70" s="10" t="s">
        <v>95</v>
      </c>
      <c r="CI70" s="17">
        <v>43284</v>
      </c>
      <c r="CJ70" s="10" t="s">
        <v>94</v>
      </c>
      <c r="CK70" s="17">
        <v>43293</v>
      </c>
      <c r="CL70" s="12">
        <f>IF( AND(ISNUMBER(CI70),ISNUMBER(CK70)),DATEDIF(CI70,CK70,"D"),"")</f>
        <v>9</v>
      </c>
    </row>
    <row r="71" spans="1:90">
      <c r="A71" s="7">
        <v>49</v>
      </c>
      <c r="B71" s="7" t="str">
        <f>IF(C71="201612","A",IF(C71="201706","B",IF(C71="201712","C",IF(C71="201806","D"))))</f>
        <v>A</v>
      </c>
      <c r="C71" s="54" t="str">
        <f>CONCATENATE(E71,IF(D71="décembre","12","06"))</f>
        <v>201612</v>
      </c>
      <c r="D71" s="8" t="s">
        <v>84</v>
      </c>
      <c r="E71" s="7">
        <v>2016</v>
      </c>
      <c r="F71" s="7" t="s">
        <v>359</v>
      </c>
      <c r="G71" s="7" t="s">
        <v>360</v>
      </c>
      <c r="H71" s="7">
        <v>82</v>
      </c>
      <c r="I71" s="8" t="s">
        <v>87</v>
      </c>
      <c r="J71" s="9">
        <v>12408</v>
      </c>
      <c r="K71" s="9">
        <v>42709</v>
      </c>
      <c r="L71" s="14">
        <v>42711</v>
      </c>
      <c r="M71" s="7">
        <v>1</v>
      </c>
      <c r="N71" s="8" t="s">
        <v>130</v>
      </c>
      <c r="O71" s="8" t="str">
        <f>IF(N71="Hemato","",IF(P71="CHC","Digestif",IF(P71="colon","Digestif",IF(P71="cholangiocarcinome","Digestif",IF(P71="corticosurrenalome","Surrenale",IF(P71="ependymome du cervelet","Cérébral",IF(P71="gastrique","Digestif",IF(P71="melanome","Cutané",IF(P71="oesophage","Digestif",IF(P71="ovaire","Gynécologique",IF(P71="pancreas","Digestif",IF(P71="prostate","Prostate",IF(P71="renal","Urinaire",IF(P71="sein","Gynécologique",IF(P71="TNE","TNE",IF(P71="uterus","Gynécologique",IF(P71="vessie","Urinaire",IF(P71="ORL","ORL",IF(P71="indeterminé","Indéterminé","")))))))))))))))))))</f>
        <v/>
      </c>
      <c r="P71" s="7" t="s">
        <v>196</v>
      </c>
      <c r="Q71" s="7">
        <v>163</v>
      </c>
      <c r="R71" s="7">
        <v>53</v>
      </c>
      <c r="S71" s="7">
        <v>51</v>
      </c>
      <c r="T71" s="7" t="s">
        <v>92</v>
      </c>
      <c r="U71" s="7">
        <f>IF('Référentiel recueil de données'!$Q71="NC","NC",IF('Référentiel recueil de données'!$S71="NC","NC",ROUND('Référentiel recueil de données'!$S71/('Référentiel recueil de données'!$Q71*'Référentiel recueil de données'!$Q71)*10000,0)))</f>
        <v>19</v>
      </c>
      <c r="V71" s="54" t="str">
        <f>IF(OR(Table_2[[#This Row],[interval imc]]="NC",Table_2[[#This Row],[interval imc]]=0),"non renseigné","renseigné")</f>
        <v>renseigné</v>
      </c>
      <c r="W71" s="54" t="str">
        <f>IF('Référentiel recueil de données'!$U35="NC","NC",IF(U71&lt;18.5,"&lt;18,5",IF(AND(U71&gt;=18.5,U71&lt;25),"entre 18,5 et 25",IF(AND(U71&gt;=25,U71&lt;30),"entre 25 et 30",IF(U71&gt;=30,"supérieur à 30")))))</f>
        <v>entre 18,5 et 25</v>
      </c>
      <c r="X71" s="7">
        <v>1</v>
      </c>
      <c r="Y71" s="54" t="str">
        <f>IF(X71=0,0,IF(AND(X71&gt;0,X71&lt;5),"entre 1 et 5",IF(AND(X71&gt;=5,X71&lt;=10),"entre 5 et 10",IF(X71&gt;10,"supérieur à 10","????"))))</f>
        <v>entre 1 et 5</v>
      </c>
      <c r="Z71" s="54" t="str">
        <f>IF(AND(ISNUMBER(Table_2[[#This Row],[poids_entree]]),ISNUMBER(Table_2[[#This Row],[poids_sortie]])),Table_2[[#This Row],[poids_sortie]]-Table_2[[#This Row],[poids_entree]],"NC")</f>
        <v>NC</v>
      </c>
      <c r="AA71" s="54">
        <f>IF(AND(ISNUMBER(Table_2[[#This Row],[poids_init]]),ISNUMBER(Table_2[[#This Row],[poids_entree]])),Table_2[[#This Row],[poids_entree]]-Table_2[[#This Row],[poids_init]],"NC")</f>
        <v>-2</v>
      </c>
      <c r="AB71" s="7">
        <f>IF(S71="NC","NC",IF(R71="NC","NC",ROUND(((R71-S71)/R71)*100,0)))</f>
        <v>4</v>
      </c>
      <c r="AC71" s="16" t="str">
        <f>IF(Z71="NC","NC",IF(Z71&gt;=0,"perte","gain"))</f>
        <v>NC</v>
      </c>
      <c r="AD71" s="7" t="str">
        <f>IF(AA71="NC","NC",IF(AA71&gt;=0,"perte","gain"))</f>
        <v>gain</v>
      </c>
      <c r="AE71" s="7" t="str">
        <f>IF(T71="NC","NC",IF(S71="NC","NC",ROUND(((S71-T71)/S71)*100,0)))</f>
        <v>NC</v>
      </c>
      <c r="AF71" s="7" t="str">
        <f>IF(ISNUMBER(Table_2[[#This Row],[% perte de poids DH]]),AE71*(-1),"NC")</f>
        <v>NC</v>
      </c>
      <c r="AG71" s="16" t="str">
        <f>IF(AE71="NC","non renseigné","renseigné")</f>
        <v>non renseigné</v>
      </c>
      <c r="AH71" s="7" t="str">
        <f>IF(AB71="NC","non renseigné","renseigné")</f>
        <v>renseigné</v>
      </c>
      <c r="AI71" s="54" t="str">
        <f>IF(OR(Table_2[[#This Row],[albumine]]="NC",Table_2[[#This Row],[albumine]]=0),"non renseigné","renseigné")</f>
        <v>non renseigné</v>
      </c>
      <c r="AJ71" s="8" t="s">
        <v>92</v>
      </c>
      <c r="AK71" s="8" t="s">
        <v>644</v>
      </c>
      <c r="AL71" s="8" t="s">
        <v>92</v>
      </c>
      <c r="AM71" s="7">
        <v>0</v>
      </c>
      <c r="AN71" s="7">
        <v>0</v>
      </c>
      <c r="AO71" s="7">
        <v>0</v>
      </c>
      <c r="AP71" s="9">
        <v>42808</v>
      </c>
      <c r="AQ71" s="9">
        <v>42776</v>
      </c>
      <c r="AR71" s="7">
        <v>0</v>
      </c>
      <c r="AS71" s="7">
        <v>0</v>
      </c>
      <c r="AT71" s="7" t="s">
        <v>92</v>
      </c>
      <c r="AU71" s="7" t="s">
        <v>92</v>
      </c>
      <c r="AV71" s="7" t="s">
        <v>92</v>
      </c>
      <c r="AW71" s="7" t="s">
        <v>92</v>
      </c>
      <c r="AX71" s="7" t="s">
        <v>92</v>
      </c>
      <c r="AY71" s="8" t="s">
        <v>95</v>
      </c>
      <c r="AZ71" s="8" t="s">
        <v>95</v>
      </c>
      <c r="BA71" s="7" t="s">
        <v>92</v>
      </c>
      <c r="BB71" s="7" t="s">
        <v>92</v>
      </c>
      <c r="BC71" s="8" t="s">
        <v>95</v>
      </c>
      <c r="BD71" s="8" t="s">
        <v>96</v>
      </c>
      <c r="BE71" s="7" t="s">
        <v>92</v>
      </c>
      <c r="BF71" s="7" t="s">
        <v>92</v>
      </c>
      <c r="BG71" s="7" t="s">
        <v>92</v>
      </c>
      <c r="BH71" s="7" t="s">
        <v>92</v>
      </c>
      <c r="BI71" s="7" t="s">
        <v>92</v>
      </c>
      <c r="BJ71" s="7" t="s">
        <v>92</v>
      </c>
      <c r="BK71" s="7" t="s">
        <v>92</v>
      </c>
      <c r="BL71" s="8" t="s">
        <v>95</v>
      </c>
      <c r="BM71" s="7" t="s">
        <v>92</v>
      </c>
      <c r="BN71" s="7" t="s">
        <v>92</v>
      </c>
      <c r="BO71" s="9">
        <v>42675</v>
      </c>
      <c r="BP71" s="7">
        <v>0</v>
      </c>
      <c r="BQ71" s="10" t="s">
        <v>95</v>
      </c>
      <c r="BR71" s="10" t="s">
        <v>94</v>
      </c>
      <c r="BS71" s="10" t="s">
        <v>105</v>
      </c>
      <c r="BT71" s="10" t="s">
        <v>94</v>
      </c>
      <c r="BU71" s="11">
        <v>42765</v>
      </c>
      <c r="BV71" s="10" t="s">
        <v>361</v>
      </c>
      <c r="BW71" s="10" t="s">
        <v>92</v>
      </c>
      <c r="BX71" s="10"/>
      <c r="BY71" s="10"/>
      <c r="BZ71" s="10"/>
      <c r="CA71" s="10"/>
      <c r="CB71" s="10"/>
      <c r="CC71" s="10"/>
      <c r="CD71" s="10"/>
      <c r="CE71" s="10" t="s">
        <v>94</v>
      </c>
      <c r="CF71" s="7" t="s">
        <v>362</v>
      </c>
      <c r="CG71" s="7" t="s">
        <v>92</v>
      </c>
      <c r="CH71" s="10" t="s">
        <v>95</v>
      </c>
      <c r="CI71" s="17">
        <v>42766</v>
      </c>
      <c r="CJ71" s="10" t="s">
        <v>94</v>
      </c>
      <c r="CK71" s="17">
        <v>42808</v>
      </c>
      <c r="CL71" s="12">
        <f>IF( AND(ISNUMBER(CI71),ISNUMBER(CK71)),DATEDIF(CI71,CK71,"D"),"")</f>
        <v>42</v>
      </c>
    </row>
    <row r="72" spans="1:90" ht="30">
      <c r="A72" s="7">
        <v>101</v>
      </c>
      <c r="B72" s="7" t="str">
        <f>IF(C72="201612","A",IF(C72="201706","B",IF(C72="201712","C",IF(C72="201806","D"))))</f>
        <v>D</v>
      </c>
      <c r="C72" s="54" t="str">
        <f>CONCATENATE(E72,IF(D72="décembre","12","06"))</f>
        <v>201806</v>
      </c>
      <c r="D72" s="8" t="s">
        <v>100</v>
      </c>
      <c r="E72" s="7">
        <v>2018</v>
      </c>
      <c r="F72" s="7" t="s">
        <v>363</v>
      </c>
      <c r="G72" s="7" t="s">
        <v>364</v>
      </c>
      <c r="H72" s="7">
        <v>51</v>
      </c>
      <c r="I72" s="8" t="s">
        <v>87</v>
      </c>
      <c r="J72" s="9">
        <v>24478</v>
      </c>
      <c r="K72" s="9">
        <v>43252</v>
      </c>
      <c r="L72" s="9">
        <v>43256</v>
      </c>
      <c r="M72" s="7">
        <v>4</v>
      </c>
      <c r="N72" s="8" t="s">
        <v>89</v>
      </c>
      <c r="O72" s="8" t="str">
        <f>IF(N72="Hemato","",IF(P72="CHC","Digestif",IF(P72="colon","Digestif",IF(P72="cholangiocarcinome","Digestif",IF(P72="corticosurrenalome","Surrenale",IF(P72="ependymome du cervelet","Cérébral",IF(P72="gastrique","Digestif",IF(P72="melanome","Cutané",IF(P72="oesophage","Digestif",IF(P72="ovaire","Gynécologique",IF(P72="pancreas","Digestif",IF(P72="prostate","Prostate",IF(P72="renal","Urinaire",IF(P72="sein","Gynécologique",IF(P72="TNE","TNE",IF(P72="uterus","Gynécologique",IF(P72="vessie","Urinaire",IF(P72="ORL","ORL",IF(P72="indeterminé","Indéterminé","")))))))))))))))))))</f>
        <v>Gynécologique</v>
      </c>
      <c r="P72" s="8" t="s">
        <v>90</v>
      </c>
      <c r="Q72" s="7">
        <v>160</v>
      </c>
      <c r="R72" s="7">
        <v>64</v>
      </c>
      <c r="S72" s="7">
        <v>64</v>
      </c>
      <c r="T72" s="7">
        <v>64</v>
      </c>
      <c r="U72" s="7">
        <f>IF('Référentiel recueil de données'!$Q72="NC","NC",IF('Référentiel recueil de données'!$S72="NC","NC",ROUND('Référentiel recueil de données'!$S72/('Référentiel recueil de données'!$Q72*'Référentiel recueil de données'!$Q72)*10000,0)))</f>
        <v>25</v>
      </c>
      <c r="V72" s="54" t="str">
        <f>IF(OR(Table_2[[#This Row],[interval imc]]="NC",Table_2[[#This Row],[interval imc]]=0),"non renseigné","renseigné")</f>
        <v>renseigné</v>
      </c>
      <c r="W72" s="54" t="str">
        <f>IF('Référentiel recueil de données'!$U101="NC","NC",IF(U72&lt;18.5,"&lt;18,5",IF(AND(U72&gt;=18.5,U72&lt;25),"entre 18,5 et 25",IF(AND(U72&gt;=25,U72&lt;30),"entre 25 et 30",IF(U72&gt;=30,"supérieur à 30")))))</f>
        <v>entre 25 et 30</v>
      </c>
      <c r="X72" s="7">
        <v>2</v>
      </c>
      <c r="Y72" s="54" t="str">
        <f>IF(X72=0,0,IF(AND(X72&gt;0,X72&lt;5),"entre 1 et 5",IF(AND(X72&gt;=5,X72&lt;=10),"entre 5 et 10",IF(X72&gt;10,"supérieur à 10","????"))))</f>
        <v>entre 1 et 5</v>
      </c>
      <c r="Z72" s="54">
        <f>IF(AND(ISNUMBER(Table_2[[#This Row],[poids_entree]]),ISNUMBER(Table_2[[#This Row],[poids_sortie]])),Table_2[[#This Row],[poids_sortie]]-Table_2[[#This Row],[poids_entree]],"NC")</f>
        <v>0</v>
      </c>
      <c r="AA72" s="54">
        <f>IF(AND(ISNUMBER(Table_2[[#This Row],[poids_init]]),ISNUMBER(Table_2[[#This Row],[poids_entree]])),Table_2[[#This Row],[poids_entree]]-Table_2[[#This Row],[poids_init]],"NC")</f>
        <v>0</v>
      </c>
      <c r="AB72" s="7">
        <f>IF(S72="NC","NC",IF(R72="NC","NC",ROUND(((R72-S72)/R72)*100,0)))</f>
        <v>0</v>
      </c>
      <c r="AC72" s="16" t="str">
        <f>IF(Z72="NC","NC",IF(Z72&gt;=0,"perte","gain"))</f>
        <v>perte</v>
      </c>
      <c r="AD72" s="7" t="str">
        <f>IF(AA72="NC","NC",IF(AA72&gt;=0,"perte","gain"))</f>
        <v>perte</v>
      </c>
      <c r="AE72" s="7">
        <f>IF(T72="NC","NC",IF(S72="NC","NC",ROUND(((S72-T72)/S72)*100,0)))</f>
        <v>0</v>
      </c>
      <c r="AF72" s="7">
        <f>IF(ISNUMBER(Table_2[[#This Row],[% perte de poids DH]]),AE72*(-1),"NC")</f>
        <v>0</v>
      </c>
      <c r="AG72" s="16" t="str">
        <f>IF(AE72="NC","non renseigné","renseigné")</f>
        <v>renseigné</v>
      </c>
      <c r="AH72" s="7" t="str">
        <f>IF(AB72="NC","non renseigné","renseigné")</f>
        <v>renseigné</v>
      </c>
      <c r="AI72" s="54" t="str">
        <f>IF(OR(Table_2[[#This Row],[albumine]]="NC",Table_2[[#This Row],[albumine]]=0),"non renseigné","renseigné")</f>
        <v>renseigné</v>
      </c>
      <c r="AJ72" s="7">
        <v>40</v>
      </c>
      <c r="AK72" s="8" t="s">
        <v>643</v>
      </c>
      <c r="AL72" s="7" t="s">
        <v>92</v>
      </c>
      <c r="AM72" s="7">
        <v>4</v>
      </c>
      <c r="AN72" s="8" t="s">
        <v>95</v>
      </c>
      <c r="AO72" s="7" t="s">
        <v>92</v>
      </c>
      <c r="AP72" s="9" t="s">
        <v>92</v>
      </c>
      <c r="AQ72" s="9">
        <v>43362</v>
      </c>
      <c r="AR72" s="8">
        <v>0</v>
      </c>
      <c r="AS72" s="7">
        <v>0</v>
      </c>
      <c r="AT72" s="7" t="s">
        <v>92</v>
      </c>
      <c r="AU72" s="8" t="s">
        <v>95</v>
      </c>
      <c r="AV72" s="8" t="s">
        <v>95</v>
      </c>
      <c r="AW72" s="7" t="s">
        <v>92</v>
      </c>
      <c r="AX72" s="8" t="s">
        <v>95</v>
      </c>
      <c r="AY72" s="8" t="s">
        <v>94</v>
      </c>
      <c r="AZ72" s="8" t="s">
        <v>95</v>
      </c>
      <c r="BA72" s="7" t="s">
        <v>92</v>
      </c>
      <c r="BB72" s="7" t="s">
        <v>92</v>
      </c>
      <c r="BC72" s="8" t="s">
        <v>95</v>
      </c>
      <c r="BD72" s="8" t="s">
        <v>96</v>
      </c>
      <c r="BE72" s="7" t="s">
        <v>92</v>
      </c>
      <c r="BF72" s="7" t="s">
        <v>92</v>
      </c>
      <c r="BG72" s="7" t="s">
        <v>92</v>
      </c>
      <c r="BH72" s="8" t="s">
        <v>95</v>
      </c>
      <c r="BI72" s="8" t="s">
        <v>95</v>
      </c>
      <c r="BJ72" s="8" t="s">
        <v>95</v>
      </c>
      <c r="BK72" s="8" t="s">
        <v>95</v>
      </c>
      <c r="BL72" s="8" t="s">
        <v>95</v>
      </c>
      <c r="BM72" s="7" t="s">
        <v>92</v>
      </c>
      <c r="BN72" s="7" t="s">
        <v>92</v>
      </c>
      <c r="BO72" s="9" t="s">
        <v>92</v>
      </c>
      <c r="BP72" s="7" t="s">
        <v>92</v>
      </c>
      <c r="BQ72" s="10" t="s">
        <v>95</v>
      </c>
      <c r="BR72" s="10" t="s">
        <v>94</v>
      </c>
      <c r="BS72" s="10" t="s">
        <v>105</v>
      </c>
      <c r="BT72" s="10" t="s">
        <v>95</v>
      </c>
      <c r="BU72" s="11" t="s">
        <v>92</v>
      </c>
      <c r="BV72" s="10" t="s">
        <v>92</v>
      </c>
      <c r="BW72" s="10" t="s">
        <v>92</v>
      </c>
      <c r="BX72" s="10"/>
      <c r="BY72" s="10"/>
      <c r="BZ72" s="10"/>
      <c r="CA72" s="10"/>
      <c r="CB72" s="10"/>
      <c r="CC72" s="10"/>
      <c r="CD72" s="10"/>
      <c r="CE72" s="10"/>
      <c r="CF72" s="7" t="s">
        <v>365</v>
      </c>
      <c r="CG72" s="7" t="s">
        <v>92</v>
      </c>
      <c r="CH72" s="10"/>
      <c r="CI72" s="17"/>
      <c r="CJ72" s="16"/>
      <c r="CK72" s="17"/>
      <c r="CL72" s="12" t="str">
        <f>IF( AND(ISNUMBER(CI72),ISNUMBER(CK72)),DATEDIF(CI72,CK72,"D"),"")</f>
        <v/>
      </c>
    </row>
    <row r="73" spans="1:90" ht="30">
      <c r="A73" s="7">
        <v>50</v>
      </c>
      <c r="B73" s="7" t="str">
        <f>IF(C73="201612","A",IF(C73="201706","B",IF(C73="201712","C",IF(C73="201806","D"))))</f>
        <v>A</v>
      </c>
      <c r="C73" s="54" t="str">
        <f>CONCATENATE(E73,IF(D73="décembre","12","06"))</f>
        <v>201612</v>
      </c>
      <c r="D73" s="8" t="s">
        <v>84</v>
      </c>
      <c r="E73" s="7">
        <v>2016</v>
      </c>
      <c r="F73" s="7" t="s">
        <v>366</v>
      </c>
      <c r="G73" s="7" t="s">
        <v>367</v>
      </c>
      <c r="H73" s="7">
        <v>76</v>
      </c>
      <c r="I73" s="8" t="s">
        <v>136</v>
      </c>
      <c r="J73" s="9">
        <v>14760</v>
      </c>
      <c r="K73" s="9">
        <v>42705</v>
      </c>
      <c r="L73" s="9">
        <v>42722</v>
      </c>
      <c r="M73" s="7">
        <v>17</v>
      </c>
      <c r="N73" s="8" t="s">
        <v>89</v>
      </c>
      <c r="O73" s="8" t="str">
        <f>IF(N73="Hemato","",IF(P73="CHC","Digestif",IF(P73="colon","Digestif",IF(P73="cholangiocarcinome","Digestif",IF(P73="corticosurrenalome","Surrenale",IF(P73="ependymome du cervelet","Cérébral",IF(P73="gastrique","Digestif",IF(P73="melanome","Cutané",IF(P73="oesophage","Digestif",IF(P73="ovaire","Gynécologique",IF(P73="pancreas","Digestif",IF(P73="prostate","Prostate",IF(P73="renal","Urinaire",IF(P73="sein","Gynécologique",IF(P73="TNE","TNE",IF(P73="uterus","Gynécologique",IF(P73="vessie","Urinaire",IF(P73="ORL","ORL",IF(P73="indeterminé","Indéterminé","")))))))))))))))))))</f>
        <v>ORL</v>
      </c>
      <c r="P73" s="16" t="s">
        <v>174</v>
      </c>
      <c r="Q73" s="7">
        <v>173</v>
      </c>
      <c r="R73" s="7">
        <v>60</v>
      </c>
      <c r="S73" s="7">
        <v>61</v>
      </c>
      <c r="T73" s="7" t="s">
        <v>92</v>
      </c>
      <c r="U73" s="7">
        <f>IF('Référentiel recueil de données'!$Q73="NC","NC",IF('Référentiel recueil de données'!$S73="NC","NC",ROUND('Référentiel recueil de données'!$S73/('Référentiel recueil de données'!$Q73*'Référentiel recueil de données'!$Q73)*10000,0)))</f>
        <v>20</v>
      </c>
      <c r="V73" s="54" t="str">
        <f>IF(OR(Table_2[[#This Row],[interval imc]]="NC",Table_2[[#This Row],[interval imc]]=0),"non renseigné","renseigné")</f>
        <v>renseigné</v>
      </c>
      <c r="W73" s="54" t="str">
        <f>IF('Référentiel recueil de données'!$U36="NC","NC",IF(U73&lt;18.5,"&lt;18,5",IF(AND(U73&gt;=18.5,U73&lt;25),"entre 18,5 et 25",IF(AND(U73&gt;=25,U73&lt;30),"entre 25 et 30",IF(U73&gt;=30,"supérieur à 30")))))</f>
        <v>entre 18,5 et 25</v>
      </c>
      <c r="X73" s="7">
        <v>1</v>
      </c>
      <c r="Y73" s="54" t="str">
        <f>IF(X73=0,0,IF(AND(X73&gt;0,X73&lt;5),"entre 1 et 5",IF(AND(X73&gt;=5,X73&lt;=10),"entre 5 et 10",IF(X73&gt;10,"supérieur à 10","????"))))</f>
        <v>entre 1 et 5</v>
      </c>
      <c r="Z73" s="54" t="str">
        <f>IF(AND(ISNUMBER(Table_2[[#This Row],[poids_entree]]),ISNUMBER(Table_2[[#This Row],[poids_sortie]])),Table_2[[#This Row],[poids_sortie]]-Table_2[[#This Row],[poids_entree]],"NC")</f>
        <v>NC</v>
      </c>
      <c r="AA73" s="54">
        <f>IF(AND(ISNUMBER(Table_2[[#This Row],[poids_init]]),ISNUMBER(Table_2[[#This Row],[poids_entree]])),Table_2[[#This Row],[poids_entree]]-Table_2[[#This Row],[poids_init]],"NC")</f>
        <v>1</v>
      </c>
      <c r="AB73" s="7">
        <f>IF(S73="NC","NC",IF(R73="NC","NC",ROUND(((R73-S73)/R73)*100,0)))</f>
        <v>-2</v>
      </c>
      <c r="AC73" s="16" t="str">
        <f>IF(Z73="NC","NC",IF(Z73&gt;=0,"perte","gain"))</f>
        <v>NC</v>
      </c>
      <c r="AD73" s="7" t="str">
        <f>IF(AA73="NC","NC",IF(AA73&gt;=0,"perte","gain"))</f>
        <v>perte</v>
      </c>
      <c r="AE73" s="7" t="str">
        <f>IF(T73="NC","NC",IF(S73="NC","NC",ROUND(((S73-T73)/S73)*100,0)))</f>
        <v>NC</v>
      </c>
      <c r="AF73" s="7" t="str">
        <f>IF(ISNUMBER(Table_2[[#This Row],[% perte de poids DH]]),AE73*(-1),"NC")</f>
        <v>NC</v>
      </c>
      <c r="AG73" s="16" t="str">
        <f>IF(AE73="NC","non renseigné","renseigné")</f>
        <v>non renseigné</v>
      </c>
      <c r="AH73" s="7" t="str">
        <f>IF(AB73="NC","non renseigné","renseigné")</f>
        <v>renseigné</v>
      </c>
      <c r="AI73" s="54" t="str">
        <f>IF(OR(Table_2[[#This Row],[albumine]]="NC",Table_2[[#This Row],[albumine]]=0),"non renseigné","renseigné")</f>
        <v>non renseigné</v>
      </c>
      <c r="AJ73" s="8" t="s">
        <v>92</v>
      </c>
      <c r="AK73" s="8" t="s">
        <v>644</v>
      </c>
      <c r="AL73" s="8" t="s">
        <v>92</v>
      </c>
      <c r="AM73" s="7">
        <v>0</v>
      </c>
      <c r="AN73" s="7">
        <v>0</v>
      </c>
      <c r="AO73" s="7">
        <v>0</v>
      </c>
      <c r="AP73" s="9">
        <v>43452</v>
      </c>
      <c r="AQ73" s="9">
        <v>42697</v>
      </c>
      <c r="AR73" s="7">
        <v>0</v>
      </c>
      <c r="AS73" s="7">
        <v>0</v>
      </c>
      <c r="AT73" s="7" t="s">
        <v>112</v>
      </c>
      <c r="AU73" s="7" t="s">
        <v>92</v>
      </c>
      <c r="AV73" s="7" t="s">
        <v>92</v>
      </c>
      <c r="AW73" s="7" t="s">
        <v>92</v>
      </c>
      <c r="AX73" s="8" t="s">
        <v>94</v>
      </c>
      <c r="AY73" s="8" t="s">
        <v>95</v>
      </c>
      <c r="AZ73" s="8" t="s">
        <v>95</v>
      </c>
      <c r="BA73" s="7" t="s">
        <v>92</v>
      </c>
      <c r="BB73" s="7" t="s">
        <v>92</v>
      </c>
      <c r="BC73" s="8" t="s">
        <v>95</v>
      </c>
      <c r="BD73" s="7" t="s">
        <v>175</v>
      </c>
      <c r="BE73" s="8" t="s">
        <v>176</v>
      </c>
      <c r="BF73" s="7" t="s">
        <v>92</v>
      </c>
      <c r="BG73" s="7" t="s">
        <v>92</v>
      </c>
      <c r="BH73" s="7" t="s">
        <v>92</v>
      </c>
      <c r="BI73" s="7" t="s">
        <v>92</v>
      </c>
      <c r="BJ73" s="7" t="s">
        <v>92</v>
      </c>
      <c r="BK73" s="7" t="s">
        <v>92</v>
      </c>
      <c r="BL73" s="8" t="s">
        <v>95</v>
      </c>
      <c r="BM73" s="7" t="s">
        <v>92</v>
      </c>
      <c r="BN73" s="7" t="s">
        <v>92</v>
      </c>
      <c r="BO73" s="9">
        <v>42614</v>
      </c>
      <c r="BP73" s="7">
        <v>0</v>
      </c>
      <c r="BQ73" s="10" t="s">
        <v>95</v>
      </c>
      <c r="BR73" s="10" t="s">
        <v>94</v>
      </c>
      <c r="BS73" s="10" t="s">
        <v>105</v>
      </c>
      <c r="BT73" s="10" t="s">
        <v>94</v>
      </c>
      <c r="BU73" s="11">
        <v>42707</v>
      </c>
      <c r="BV73" s="10" t="s">
        <v>368</v>
      </c>
      <c r="BW73" s="10" t="s">
        <v>92</v>
      </c>
      <c r="BX73" s="10"/>
      <c r="BY73" s="10"/>
      <c r="BZ73" s="10"/>
      <c r="CA73" s="10" t="s">
        <v>94</v>
      </c>
      <c r="CB73" s="10"/>
      <c r="CC73" s="10"/>
      <c r="CD73" s="10"/>
      <c r="CE73" s="10"/>
      <c r="CF73" s="7" t="s">
        <v>369</v>
      </c>
      <c r="CG73" s="7" t="s">
        <v>370</v>
      </c>
      <c r="CH73" s="10" t="s">
        <v>95</v>
      </c>
      <c r="CI73" s="17">
        <v>42707</v>
      </c>
      <c r="CJ73" s="10" t="s">
        <v>94</v>
      </c>
      <c r="CK73" s="17">
        <v>42722</v>
      </c>
      <c r="CL73" s="12">
        <f>IF( AND(ISNUMBER(CI73),ISNUMBER(CK73)),DATEDIF(CI73,CK73,"D"),"")</f>
        <v>15</v>
      </c>
    </row>
    <row r="74" spans="1:90" ht="30">
      <c r="A74" s="7">
        <v>51</v>
      </c>
      <c r="B74" s="7" t="str">
        <f>IF(C74="201612","A",IF(C74="201706","B",IF(C74="201712","C",IF(C74="201806","D"))))</f>
        <v>A</v>
      </c>
      <c r="C74" s="54" t="str">
        <f>CONCATENATE(E74,IF(D74="décembre","12","06"))</f>
        <v>201612</v>
      </c>
      <c r="D74" s="8" t="s">
        <v>84</v>
      </c>
      <c r="E74" s="7">
        <v>2016</v>
      </c>
      <c r="F74" s="7" t="s">
        <v>371</v>
      </c>
      <c r="G74" s="7" t="s">
        <v>372</v>
      </c>
      <c r="H74" s="7">
        <v>63</v>
      </c>
      <c r="I74" s="8" t="s">
        <v>136</v>
      </c>
      <c r="J74" s="9">
        <v>19622</v>
      </c>
      <c r="K74" s="9">
        <v>42678</v>
      </c>
      <c r="L74" s="9">
        <v>42710</v>
      </c>
      <c r="M74" s="7">
        <v>32</v>
      </c>
      <c r="N74" s="8" t="s">
        <v>89</v>
      </c>
      <c r="O74" s="8" t="str">
        <f>IF(N74="Hemato","",IF(P74="CHC","Digestif",IF(P74="colon","Digestif",IF(P74="cholangiocarcinome","Digestif",IF(P74="corticosurrenalome","Surrenale",IF(P74="ependymome du cervelet","Cérébral",IF(P74="gastrique","Digestif",IF(P74="melanome","Cutané",IF(P74="oesophage","Digestif",IF(P74="ovaire","Gynécologique",IF(P74="pancreas","Digestif",IF(P74="prostate","Prostate",IF(P74="renal","Urinaire",IF(P74="sein","Gynécologique",IF(P74="TNE","TNE",IF(P74="uterus","Gynécologique",IF(P74="vessie","Urinaire",IF(P74="ORL","ORL",IF(P74="indeterminé","Indéterminé","")))))))))))))))))))</f>
        <v>ORL</v>
      </c>
      <c r="P74" s="8" t="s">
        <v>174</v>
      </c>
      <c r="Q74" s="7" t="s">
        <v>92</v>
      </c>
      <c r="R74" s="7" t="s">
        <v>92</v>
      </c>
      <c r="S74" s="7" t="s">
        <v>92</v>
      </c>
      <c r="T74" s="7" t="s">
        <v>92</v>
      </c>
      <c r="U74" s="7" t="str">
        <f>IF('Référentiel recueil de données'!$Q74="NC","NC",IF('Référentiel recueil de données'!$S74="NC","NC",ROUND('Référentiel recueil de données'!$S74/('Référentiel recueil de données'!$Q74*'Référentiel recueil de données'!$Q74)*10000,0)))</f>
        <v>NC</v>
      </c>
      <c r="V74" s="54" t="str">
        <f>IF(OR(Table_2[[#This Row],[interval imc]]="NC",Table_2[[#This Row],[interval imc]]=0),"non renseigné","renseigné")</f>
        <v>renseigné</v>
      </c>
      <c r="W74" s="54" t="str">
        <f>IF('Référentiel recueil de données'!$U37="NC","NC",IF(U74&lt;18.5,"&lt;18,5",IF(AND(U74&gt;=18.5,U74&lt;25),"entre 18,5 et 25",IF(AND(U74&gt;=25,U74&lt;30),"entre 25 et 30",IF(U74&gt;=30,"supérieur à 30")))))</f>
        <v>supérieur à 30</v>
      </c>
      <c r="X74" s="7">
        <v>0</v>
      </c>
      <c r="Y74" s="54">
        <f>IF(X74=0,0,IF(AND(X74&gt;0,X74&lt;5),"entre 1 et 5",IF(AND(X74&gt;=5,X74&lt;=10),"entre 5 et 10",IF(X74&gt;10,"supérieur à 10","????"))))</f>
        <v>0</v>
      </c>
      <c r="Z74" s="54" t="str">
        <f>IF(AND(ISNUMBER(Table_2[[#This Row],[poids_entree]]),ISNUMBER(Table_2[[#This Row],[poids_sortie]])),Table_2[[#This Row],[poids_sortie]]-Table_2[[#This Row],[poids_entree]],"NC")</f>
        <v>NC</v>
      </c>
      <c r="AA74" s="54" t="str">
        <f>IF(AND(ISNUMBER(Table_2[[#This Row],[poids_init]]),ISNUMBER(Table_2[[#This Row],[poids_entree]])),Table_2[[#This Row],[poids_entree]]-Table_2[[#This Row],[poids_init]],"NC")</f>
        <v>NC</v>
      </c>
      <c r="AB74" s="7" t="str">
        <f>IF(S74="NC","NC",IF(R74="NC","NC",ROUND(((R74-S74)/R74)*100,0)))</f>
        <v>NC</v>
      </c>
      <c r="AC74" s="16" t="str">
        <f>IF(Z74="NC","NC",IF(Z74&gt;=0,"perte","gain"))</f>
        <v>NC</v>
      </c>
      <c r="AD74" s="7" t="str">
        <f>IF(AA74="NC","NC",IF(AA74&gt;=0,"perte","gain"))</f>
        <v>NC</v>
      </c>
      <c r="AE74" s="7" t="str">
        <f>IF(T74="NC","NC",IF(S74="NC","NC",ROUND(((S74-T74)/S74)*100,0)))</f>
        <v>NC</v>
      </c>
      <c r="AF74" s="7" t="str">
        <f>IF(ISNUMBER(Table_2[[#This Row],[% perte de poids DH]]),AE74*(-1),"NC")</f>
        <v>NC</v>
      </c>
      <c r="AG74" s="16" t="str">
        <f>IF(AE74="NC","non renseigné","renseigné")</f>
        <v>non renseigné</v>
      </c>
      <c r="AH74" s="7" t="str">
        <f>IF(AB74="NC","non renseigné","renseigné")</f>
        <v>non renseigné</v>
      </c>
      <c r="AI74" s="54" t="str">
        <f>IF(OR(Table_2[[#This Row],[albumine]]="NC",Table_2[[#This Row],[albumine]]=0),"non renseigné","renseigné")</f>
        <v>non renseigné</v>
      </c>
      <c r="AJ74" s="8" t="s">
        <v>92</v>
      </c>
      <c r="AK74" s="8" t="s">
        <v>646</v>
      </c>
      <c r="AL74" s="8" t="s">
        <v>92</v>
      </c>
      <c r="AM74" s="7">
        <v>0</v>
      </c>
      <c r="AN74" s="7">
        <v>0</v>
      </c>
      <c r="AO74" s="7">
        <v>0</v>
      </c>
      <c r="AP74" s="9">
        <v>42761</v>
      </c>
      <c r="AQ74" s="9">
        <v>42646</v>
      </c>
      <c r="AR74" s="7">
        <v>1</v>
      </c>
      <c r="AS74" s="7">
        <v>0</v>
      </c>
      <c r="AT74" s="7" t="s">
        <v>92</v>
      </c>
      <c r="AU74" s="7" t="s">
        <v>92</v>
      </c>
      <c r="AV74" s="7" t="s">
        <v>92</v>
      </c>
      <c r="AW74" s="7" t="s">
        <v>92</v>
      </c>
      <c r="AX74" s="8" t="s">
        <v>94</v>
      </c>
      <c r="AY74" s="8" t="s">
        <v>95</v>
      </c>
      <c r="AZ74" s="8" t="s">
        <v>94</v>
      </c>
      <c r="BA74" s="7" t="s">
        <v>92</v>
      </c>
      <c r="BB74" s="8" t="s">
        <v>94</v>
      </c>
      <c r="BC74" s="8" t="s">
        <v>95</v>
      </c>
      <c r="BD74" s="7" t="s">
        <v>175</v>
      </c>
      <c r="BE74" s="8" t="s">
        <v>176</v>
      </c>
      <c r="BF74" s="7" t="s">
        <v>92</v>
      </c>
      <c r="BG74" s="7" t="s">
        <v>92</v>
      </c>
      <c r="BH74" s="7" t="s">
        <v>92</v>
      </c>
      <c r="BI74" s="7" t="s">
        <v>92</v>
      </c>
      <c r="BJ74" s="7" t="s">
        <v>92</v>
      </c>
      <c r="BK74" s="7" t="s">
        <v>92</v>
      </c>
      <c r="BL74" s="8" t="s">
        <v>95</v>
      </c>
      <c r="BM74" s="7" t="s">
        <v>92</v>
      </c>
      <c r="BN74" s="7" t="s">
        <v>92</v>
      </c>
      <c r="BO74" s="9" t="s">
        <v>92</v>
      </c>
      <c r="BP74" s="7">
        <v>0</v>
      </c>
      <c r="BQ74" s="10" t="s">
        <v>95</v>
      </c>
      <c r="BR74" s="10" t="s">
        <v>94</v>
      </c>
      <c r="BS74" s="10" t="s">
        <v>105</v>
      </c>
      <c r="BT74" s="10" t="s">
        <v>95</v>
      </c>
      <c r="BU74" s="11" t="s">
        <v>92</v>
      </c>
      <c r="BV74" s="10" t="s">
        <v>92</v>
      </c>
      <c r="BW74" s="10" t="s">
        <v>92</v>
      </c>
      <c r="BX74" s="10"/>
      <c r="BY74" s="10"/>
      <c r="BZ74" s="10"/>
      <c r="CA74" s="10"/>
      <c r="CB74" s="10"/>
      <c r="CC74" s="10"/>
      <c r="CD74" s="10"/>
      <c r="CE74" s="10"/>
      <c r="CF74" s="7" t="s">
        <v>92</v>
      </c>
      <c r="CG74" s="7" t="s">
        <v>373</v>
      </c>
      <c r="CH74" s="10"/>
      <c r="CI74" s="17"/>
      <c r="CJ74" s="10"/>
      <c r="CK74" s="17"/>
      <c r="CL74" s="12" t="str">
        <f>IF( AND(ISNUMBER(CI74),ISNUMBER(CK74)),DATEDIF(CI74,CK74,"D"),"")</f>
        <v/>
      </c>
    </row>
    <row r="75" spans="1:90" ht="30">
      <c r="A75" s="7">
        <v>102</v>
      </c>
      <c r="B75" s="7" t="str">
        <f>IF(C75="201612","A",IF(C75="201706","B",IF(C75="201712","C",IF(C75="201806","D"))))</f>
        <v>D</v>
      </c>
      <c r="C75" s="54" t="str">
        <f>CONCATENATE(E75,IF(D75="décembre","12","06"))</f>
        <v>201806</v>
      </c>
      <c r="D75" s="8" t="s">
        <v>100</v>
      </c>
      <c r="E75" s="7">
        <v>2018</v>
      </c>
      <c r="F75" s="7" t="s">
        <v>374</v>
      </c>
      <c r="G75" s="7" t="s">
        <v>375</v>
      </c>
      <c r="H75" s="7">
        <v>58</v>
      </c>
      <c r="I75" s="8" t="s">
        <v>136</v>
      </c>
      <c r="J75" s="9">
        <v>21942</v>
      </c>
      <c r="K75" s="9">
        <v>43247</v>
      </c>
      <c r="L75" s="9">
        <v>43258</v>
      </c>
      <c r="M75" s="7">
        <v>11</v>
      </c>
      <c r="N75" s="8" t="s">
        <v>130</v>
      </c>
      <c r="O75" s="8" t="str">
        <f>IF(N75="Hemato","",IF(P75="CHC","Digestif",IF(P75="colon","Digestif",IF(P75="cholangiocarcinome","Digestif",IF(P75="corticosurrenalome","Surrenale",IF(P75="ependymome du cervelet","Cérébral",IF(P75="gastrique","Digestif",IF(P75="melanome","Cutané",IF(P75="oesophage","Digestif",IF(P75="ovaire","Gynécologique",IF(P75="pancreas","Digestif",IF(P75="prostate","Prostate",IF(P75="renal","Urinaire",IF(P75="sein","Gynécologique",IF(P75="TNE","TNE",IF(P75="uterus","Gynécologique",IF(P75="vessie","Urinaire",IF(P75="ORL","ORL",IF(P75="indeterminé","Indéterminé","")))))))))))))))))))</f>
        <v/>
      </c>
      <c r="P75" s="7" t="s">
        <v>236</v>
      </c>
      <c r="Q75" s="7">
        <v>165</v>
      </c>
      <c r="R75" s="7">
        <v>60</v>
      </c>
      <c r="S75" s="7" t="s">
        <v>92</v>
      </c>
      <c r="T75" s="7" t="s">
        <v>92</v>
      </c>
      <c r="U75" s="7" t="str">
        <f>IF('Référentiel recueil de données'!$Q75="NC","NC",IF('Référentiel recueil de données'!$S75="NC","NC",ROUND('Référentiel recueil de données'!$S75/('Référentiel recueil de données'!$Q75*'Référentiel recueil de données'!$Q75)*10000,0)))</f>
        <v>NC</v>
      </c>
      <c r="V75" s="54" t="str">
        <f>IF(OR(Table_2[[#This Row],[interval imc]]="NC",Table_2[[#This Row],[interval imc]]=0),"non renseigné","renseigné")</f>
        <v>renseigné</v>
      </c>
      <c r="W75" s="54" t="str">
        <f>IF('Référentiel recueil de données'!$U38="NC","NC",IF(U75&lt;18.5,"&lt;18,5",IF(AND(U75&gt;=18.5,U75&lt;25),"entre 18,5 et 25",IF(AND(U75&gt;=25,U75&lt;30),"entre 25 et 30",IF(U75&gt;=30,"supérieur à 30")))))</f>
        <v>supérieur à 30</v>
      </c>
      <c r="X75" s="7">
        <v>0</v>
      </c>
      <c r="Y75" s="54">
        <f>IF(X75=0,0,IF(AND(X75&gt;0,X75&lt;5),"entre 1 et 5",IF(AND(X75&gt;=5,X75&lt;=10),"entre 5 et 10",IF(X75&gt;10,"supérieur à 10","????"))))</f>
        <v>0</v>
      </c>
      <c r="Z75" s="54" t="str">
        <f>IF(AND(ISNUMBER(Table_2[[#This Row],[poids_entree]]),ISNUMBER(Table_2[[#This Row],[poids_sortie]])),Table_2[[#This Row],[poids_sortie]]-Table_2[[#This Row],[poids_entree]],"NC")</f>
        <v>NC</v>
      </c>
      <c r="AA75" s="54" t="str">
        <f>IF(AND(ISNUMBER(Table_2[[#This Row],[poids_init]]),ISNUMBER(Table_2[[#This Row],[poids_entree]])),Table_2[[#This Row],[poids_entree]]-Table_2[[#This Row],[poids_init]],"NC")</f>
        <v>NC</v>
      </c>
      <c r="AB75" s="7" t="str">
        <f>IF(S75="NC","NC",IF(R75="NC","NC",ROUND(((R75-S75)/R75)*100,0)))</f>
        <v>NC</v>
      </c>
      <c r="AC75" s="16" t="str">
        <f>IF(Z75="NC","NC",IF(Z75&gt;=0,"perte","gain"))</f>
        <v>NC</v>
      </c>
      <c r="AD75" s="7" t="str">
        <f>IF(AA75="NC","NC",IF(AA75&gt;=0,"perte","gain"))</f>
        <v>NC</v>
      </c>
      <c r="AE75" s="7" t="str">
        <f>IF(T75="NC","NC",IF(S75="NC","NC",ROUND(((S75-T75)/S75)*100,0)))</f>
        <v>NC</v>
      </c>
      <c r="AF75" s="7" t="str">
        <f>IF(ISNUMBER(Table_2[[#This Row],[% perte de poids DH]]),AE75*(-1),"NC")</f>
        <v>NC</v>
      </c>
      <c r="AG75" s="16" t="str">
        <f>IF(AE75="NC","non renseigné","renseigné")</f>
        <v>non renseigné</v>
      </c>
      <c r="AH75" s="7" t="str">
        <f>IF(AB75="NC","non renseigné","renseigné")</f>
        <v>non renseigné</v>
      </c>
      <c r="AI75" s="54" t="str">
        <f>IF(OR(Table_2[[#This Row],[albumine]]="NC",Table_2[[#This Row],[albumine]]=0),"non renseigné","renseigné")</f>
        <v>non renseigné</v>
      </c>
      <c r="AJ75" s="8" t="s">
        <v>92</v>
      </c>
      <c r="AK75" s="8" t="s">
        <v>646</v>
      </c>
      <c r="AL75" s="7" t="s">
        <v>92</v>
      </c>
      <c r="AM75" s="7" t="s">
        <v>92</v>
      </c>
      <c r="AN75" s="7" t="s">
        <v>92</v>
      </c>
      <c r="AO75" s="7" t="s">
        <v>92</v>
      </c>
      <c r="AP75" s="9">
        <v>43271</v>
      </c>
      <c r="AQ75" s="9">
        <v>43257</v>
      </c>
      <c r="AR75" s="8">
        <v>0</v>
      </c>
      <c r="AS75" s="7">
        <v>0</v>
      </c>
      <c r="AT75" s="7" t="s">
        <v>92</v>
      </c>
      <c r="AU75" s="7" t="s">
        <v>92</v>
      </c>
      <c r="AV75" s="7" t="s">
        <v>92</v>
      </c>
      <c r="AW75" s="7" t="s">
        <v>92</v>
      </c>
      <c r="AX75" s="8" t="s">
        <v>94</v>
      </c>
      <c r="AY75" s="8" t="s">
        <v>94</v>
      </c>
      <c r="AZ75" s="8" t="s">
        <v>95</v>
      </c>
      <c r="BA75" s="7" t="s">
        <v>92</v>
      </c>
      <c r="BB75" s="7" t="s">
        <v>92</v>
      </c>
      <c r="BC75" s="8" t="s">
        <v>95</v>
      </c>
      <c r="BD75" s="8" t="s">
        <v>96</v>
      </c>
      <c r="BE75" s="7" t="s">
        <v>92</v>
      </c>
      <c r="BF75" s="7" t="s">
        <v>92</v>
      </c>
      <c r="BG75" s="7" t="s">
        <v>92</v>
      </c>
      <c r="BH75" s="7" t="s">
        <v>92</v>
      </c>
      <c r="BI75" s="7" t="s">
        <v>92</v>
      </c>
      <c r="BJ75" s="7" t="s">
        <v>92</v>
      </c>
      <c r="BK75" s="7" t="s">
        <v>92</v>
      </c>
      <c r="BL75" s="8" t="s">
        <v>95</v>
      </c>
      <c r="BM75" s="7" t="s">
        <v>92</v>
      </c>
      <c r="BN75" s="7" t="s">
        <v>92</v>
      </c>
      <c r="BO75" s="9" t="s">
        <v>92</v>
      </c>
      <c r="BP75" s="7" t="s">
        <v>92</v>
      </c>
      <c r="BQ75" s="10" t="s">
        <v>95</v>
      </c>
      <c r="BR75" s="10" t="s">
        <v>94</v>
      </c>
      <c r="BS75" s="10" t="s">
        <v>105</v>
      </c>
      <c r="BT75" s="10" t="s">
        <v>95</v>
      </c>
      <c r="BU75" s="11" t="s">
        <v>92</v>
      </c>
      <c r="BV75" s="10" t="s">
        <v>92</v>
      </c>
      <c r="BW75" s="10" t="s">
        <v>92</v>
      </c>
      <c r="BX75" s="10"/>
      <c r="BY75" s="10"/>
      <c r="BZ75" s="10"/>
      <c r="CA75" s="10"/>
      <c r="CB75" s="10"/>
      <c r="CC75" s="10"/>
      <c r="CD75" s="10"/>
      <c r="CE75" s="10"/>
      <c r="CF75" s="7" t="s">
        <v>376</v>
      </c>
      <c r="CG75" s="7" t="s">
        <v>92</v>
      </c>
      <c r="CH75" s="10"/>
      <c r="CI75" s="17"/>
      <c r="CJ75" s="10"/>
      <c r="CK75" s="17"/>
      <c r="CL75" s="12" t="str">
        <f>IF( AND(ISNUMBER(CI75),ISNUMBER(CK75)),DATEDIF(CI75,CK75,"D"),"")</f>
        <v/>
      </c>
    </row>
    <row r="76" spans="1:90">
      <c r="A76" s="7">
        <v>135</v>
      </c>
      <c r="B76" s="7" t="str">
        <f>IF(C76="201612","A",IF(C76="201706","B",IF(C76="201712","C",IF(C76="201806","D"))))</f>
        <v>C</v>
      </c>
      <c r="C76" s="54" t="str">
        <f>CONCATENATE(E76,IF(D76="décembre","12","06"))</f>
        <v>201712</v>
      </c>
      <c r="D76" s="8" t="s">
        <v>84</v>
      </c>
      <c r="E76" s="7">
        <v>2017</v>
      </c>
      <c r="F76" s="7" t="s">
        <v>377</v>
      </c>
      <c r="G76" s="7" t="s">
        <v>378</v>
      </c>
      <c r="H76" s="7">
        <v>74</v>
      </c>
      <c r="I76" s="8" t="s">
        <v>87</v>
      </c>
      <c r="J76" s="9">
        <v>15959</v>
      </c>
      <c r="K76" s="9">
        <v>43070</v>
      </c>
      <c r="L76" s="9">
        <v>43083</v>
      </c>
      <c r="M76" s="7">
        <v>13</v>
      </c>
      <c r="N76" s="8" t="s">
        <v>89</v>
      </c>
      <c r="O76" s="8" t="str">
        <f>IF(N76="Hemato","",IF(P76="CHC","Digestif",IF(P76="colon","Digestif",IF(P76="cholangiocarcinome","Digestif",IF(P76="corticosurrenalome","Surrenale",IF(P76="ependymome du cervelet","Cérébral",IF(P76="gastrique","Digestif",IF(P76="melanome","Cutané",IF(P76="oesophage","Digestif",IF(P76="ovaire","Gynécologique",IF(P76="pancreas","Digestif",IF(P76="prostate","Prostate",IF(P76="renal","Urinaire",IF(P76="sein","Gynécologique",IF(P76="TNE","TNE",IF(P76="uterus","Gynécologique",IF(P76="vessie","Urinaire",IF(P76="ORL","ORL",IF(P76="indeterminé","Indéterminé","")))))))))))))))))))</f>
        <v>Gynécologique</v>
      </c>
      <c r="P76" s="8" t="s">
        <v>165</v>
      </c>
      <c r="Q76" s="7">
        <v>155</v>
      </c>
      <c r="R76" s="7" t="s">
        <v>92</v>
      </c>
      <c r="S76" s="7">
        <v>100</v>
      </c>
      <c r="T76" s="7" t="s">
        <v>92</v>
      </c>
      <c r="U76" s="7">
        <f>IF('Référentiel recueil de données'!$Q76="NC","NC",IF('Référentiel recueil de données'!$S76="NC","NC",ROUND('Référentiel recueil de données'!$S76/('Référentiel recueil de données'!$Q76*'Référentiel recueil de données'!$Q76)*10000,0)))</f>
        <v>42</v>
      </c>
      <c r="V76" s="54" t="str">
        <f>IF(OR(Table_2[[#This Row],[interval imc]]="NC",Table_2[[#This Row],[interval imc]]=0),"non renseigné","renseigné")</f>
        <v>non renseigné</v>
      </c>
      <c r="W76" s="54" t="str">
        <f>IF('Référentiel recueil de données'!$U39="NC","NC",IF(U76&lt;18.5,"&lt;18,5",IF(AND(U76&gt;=18.5,U76&lt;25),"entre 18,5 et 25",IF(AND(U76&gt;=25,U76&lt;30),"entre 25 et 30",IF(U76&gt;=30,"supérieur à 30")))))</f>
        <v>NC</v>
      </c>
      <c r="X76" s="7">
        <v>1</v>
      </c>
      <c r="Y76" s="54" t="str">
        <f>IF(X76=0,0,IF(AND(X76&gt;0,X76&lt;5),"entre 1 et 5",IF(AND(X76&gt;=5,X76&lt;=10),"entre 5 et 10",IF(X76&gt;10,"supérieur à 10","????"))))</f>
        <v>entre 1 et 5</v>
      </c>
      <c r="Z76" s="54" t="str">
        <f>IF(AND(ISNUMBER(Table_2[[#This Row],[poids_entree]]),ISNUMBER(Table_2[[#This Row],[poids_sortie]])),Table_2[[#This Row],[poids_sortie]]-Table_2[[#This Row],[poids_entree]],"NC")</f>
        <v>NC</v>
      </c>
      <c r="AA76" s="54" t="str">
        <f>IF(AND(ISNUMBER(Table_2[[#This Row],[poids_init]]),ISNUMBER(Table_2[[#This Row],[poids_entree]])),Table_2[[#This Row],[poids_entree]]-Table_2[[#This Row],[poids_init]],"NC")</f>
        <v>NC</v>
      </c>
      <c r="AB76" s="7" t="str">
        <f>IF(S76="NC","NC",IF(R76="NC","NC",ROUND(((R76-S76)/R76)*100,0)))</f>
        <v>NC</v>
      </c>
      <c r="AC76" s="16" t="str">
        <f>IF(Z76="NC","NC",IF(Z76&gt;=0,"perte","gain"))</f>
        <v>NC</v>
      </c>
      <c r="AD76" s="7" t="str">
        <f>IF(AA76="NC","NC",IF(AA76&gt;=0,"perte","gain"))</f>
        <v>NC</v>
      </c>
      <c r="AE76" s="7" t="str">
        <f>IF(T76="NC","NC",IF(S76="NC","NC",ROUND(((S76-T76)/S76)*100,0)))</f>
        <v>NC</v>
      </c>
      <c r="AF76" s="7" t="str">
        <f>IF(ISNUMBER(Table_2[[#This Row],[% perte de poids DH]]),AE76*(-1),"NC")</f>
        <v>NC</v>
      </c>
      <c r="AG76" s="16" t="str">
        <f>IF(AE76="NC","non renseigné","renseigné")</f>
        <v>non renseigné</v>
      </c>
      <c r="AH76" s="7" t="str">
        <f>IF(AB76="NC","non renseigné","renseigné")</f>
        <v>non renseigné</v>
      </c>
      <c r="AI76" s="54" t="str">
        <f>IF(OR(Table_2[[#This Row],[albumine]]="NC",Table_2[[#This Row],[albumine]]=0),"non renseigné","renseigné")</f>
        <v>renseigné</v>
      </c>
      <c r="AJ76" s="7">
        <v>20</v>
      </c>
      <c r="AK76" s="8" t="s">
        <v>645</v>
      </c>
      <c r="AL76" s="7" t="s">
        <v>92</v>
      </c>
      <c r="AM76" s="7" t="s">
        <v>92</v>
      </c>
      <c r="AN76" s="7" t="s">
        <v>92</v>
      </c>
      <c r="AO76" s="7" t="s">
        <v>92</v>
      </c>
      <c r="AP76" s="9">
        <v>43083</v>
      </c>
      <c r="AQ76" s="9" t="s">
        <v>92</v>
      </c>
      <c r="AR76" s="8">
        <v>0</v>
      </c>
      <c r="AS76" s="7">
        <v>0</v>
      </c>
      <c r="AT76" s="7" t="s">
        <v>92</v>
      </c>
      <c r="AU76" s="7" t="s">
        <v>92</v>
      </c>
      <c r="AV76" s="7" t="s">
        <v>92</v>
      </c>
      <c r="AW76" s="7" t="s">
        <v>92</v>
      </c>
      <c r="AX76" s="8" t="s">
        <v>94</v>
      </c>
      <c r="AY76" s="8" t="s">
        <v>94</v>
      </c>
      <c r="AZ76" s="8" t="s">
        <v>95</v>
      </c>
      <c r="BA76" s="7" t="s">
        <v>92</v>
      </c>
      <c r="BB76" s="8" t="s">
        <v>95</v>
      </c>
      <c r="BC76" s="8" t="s">
        <v>95</v>
      </c>
      <c r="BD76" s="8" t="s">
        <v>96</v>
      </c>
      <c r="BE76" s="7" t="s">
        <v>92</v>
      </c>
      <c r="BF76" s="7" t="s">
        <v>92</v>
      </c>
      <c r="BG76" s="7" t="s">
        <v>92</v>
      </c>
      <c r="BH76" s="7" t="s">
        <v>92</v>
      </c>
      <c r="BI76" s="7" t="s">
        <v>92</v>
      </c>
      <c r="BJ76" s="7" t="s">
        <v>92</v>
      </c>
      <c r="BK76" s="7" t="s">
        <v>92</v>
      </c>
      <c r="BL76" s="8" t="s">
        <v>95</v>
      </c>
      <c r="BM76" s="7" t="s">
        <v>92</v>
      </c>
      <c r="BN76" s="7" t="s">
        <v>92</v>
      </c>
      <c r="BO76" s="9" t="s">
        <v>92</v>
      </c>
      <c r="BP76" s="7" t="s">
        <v>92</v>
      </c>
      <c r="BQ76" s="10" t="s">
        <v>95</v>
      </c>
      <c r="BR76" s="10" t="s">
        <v>94</v>
      </c>
      <c r="BS76" s="10" t="s">
        <v>105</v>
      </c>
      <c r="BT76" s="10" t="s">
        <v>94</v>
      </c>
      <c r="BU76" s="11">
        <v>43431</v>
      </c>
      <c r="BV76" s="10" t="s">
        <v>379</v>
      </c>
      <c r="BW76" s="10" t="s">
        <v>92</v>
      </c>
      <c r="BX76" s="10"/>
      <c r="BY76" s="10"/>
      <c r="BZ76" s="10" t="s">
        <v>94</v>
      </c>
      <c r="CA76" s="10"/>
      <c r="CB76" s="10"/>
      <c r="CC76" s="10"/>
      <c r="CD76" s="10"/>
      <c r="CE76" s="10"/>
      <c r="CF76" s="7" t="s">
        <v>380</v>
      </c>
      <c r="CG76" s="7" t="s">
        <v>381</v>
      </c>
      <c r="CH76" s="10" t="s">
        <v>95</v>
      </c>
      <c r="CI76" s="17">
        <v>43066</v>
      </c>
      <c r="CJ76" s="10" t="s">
        <v>94</v>
      </c>
      <c r="CK76" s="17">
        <v>43083</v>
      </c>
      <c r="CL76" s="12">
        <f>IF( AND(ISNUMBER(CI76),ISNUMBER(CK76)),DATEDIF(CI76,CK76,"D"),"")</f>
        <v>17</v>
      </c>
    </row>
    <row r="77" spans="1:90">
      <c r="A77" s="7">
        <v>103</v>
      </c>
      <c r="B77" s="7" t="str">
        <f>IF(C77="201612","A",IF(C77="201706","B",IF(C77="201712","C",IF(C77="201806","D"))))</f>
        <v>D</v>
      </c>
      <c r="C77" s="54" t="str">
        <f>CONCATENATE(E77,IF(D77="décembre","12","06"))</f>
        <v>201806</v>
      </c>
      <c r="D77" s="8" t="s">
        <v>100</v>
      </c>
      <c r="E77" s="7">
        <v>2018</v>
      </c>
      <c r="F77" s="7" t="s">
        <v>382</v>
      </c>
      <c r="G77" s="7" t="s">
        <v>284</v>
      </c>
      <c r="H77" s="7">
        <v>87</v>
      </c>
      <c r="I77" s="8" t="s">
        <v>87</v>
      </c>
      <c r="J77" s="9">
        <v>11374</v>
      </c>
      <c r="K77" s="9">
        <v>43239</v>
      </c>
      <c r="L77" s="9">
        <v>43255</v>
      </c>
      <c r="M77" s="7">
        <v>16</v>
      </c>
      <c r="N77" s="8" t="s">
        <v>89</v>
      </c>
      <c r="O77" s="8" t="str">
        <f>IF(N77="Hemato","",IF(P77="CHC","Digestif",IF(P77="colon","Digestif",IF(P77="cholangiocarcinome","Digestif",IF(P77="corticosurrenalome","Surrenale",IF(P77="ependymome du cervelet","Cérébral",IF(P77="gastrique","Digestif",IF(P77="melanome","Cutané",IF(P77="oesophage","Digestif",IF(P77="ovaire","Gynécologique",IF(P77="pancreas","Digestif",IF(P77="prostate","Prostate",IF(P77="renal","Urinaire",IF(P77="sein","Gynécologique",IF(P77="TNE","TNE",IF(P77="uterus","Gynécologique",IF(P77="vessie","Urinaire",IF(P77="ORL","ORL",IF(P77="indeterminé","Indéterminé","")))))))))))))))))))</f>
        <v>Digestif</v>
      </c>
      <c r="P77" s="8" t="s">
        <v>103</v>
      </c>
      <c r="Q77" s="7" t="s">
        <v>92</v>
      </c>
      <c r="R77" s="7" t="s">
        <v>92</v>
      </c>
      <c r="S77" s="7">
        <v>39</v>
      </c>
      <c r="T77" s="7">
        <v>33</v>
      </c>
      <c r="U77" s="7" t="str">
        <f>IF('Référentiel recueil de données'!$Q77="NC","NC",IF('Référentiel recueil de données'!$S77="NC","NC",ROUND('Référentiel recueil de données'!$S77/('Référentiel recueil de données'!$Q77*'Référentiel recueil de données'!$Q77)*10000,0)))</f>
        <v>NC</v>
      </c>
      <c r="V77" s="54" t="str">
        <f>IF(OR(Table_2[[#This Row],[interval imc]]="NC",Table_2[[#This Row],[interval imc]]=0),"non renseigné","renseigné")</f>
        <v>non renseigné</v>
      </c>
      <c r="W77" s="54" t="str">
        <f>IF('Référentiel recueil de données'!$U66="NC","NC",IF(U77&lt;18.5,"&lt;18,5",IF(AND(U77&gt;=18.5,U77&lt;25),"entre 18,5 et 25",IF(AND(U77&gt;=25,U77&lt;30),"entre 25 et 30",IF(U77&gt;=30,"supérieur à 30")))))</f>
        <v>NC</v>
      </c>
      <c r="X77" s="7">
        <v>1</v>
      </c>
      <c r="Y77" s="54" t="str">
        <f>IF(X77=0,0,IF(AND(X77&gt;0,X77&lt;5),"entre 1 et 5",IF(AND(X77&gt;=5,X77&lt;=10),"entre 5 et 10",IF(X77&gt;10,"supérieur à 10","????"))))</f>
        <v>entre 1 et 5</v>
      </c>
      <c r="Z77" s="54">
        <f>IF(AND(ISNUMBER(Table_2[[#This Row],[poids_entree]]),ISNUMBER(Table_2[[#This Row],[poids_sortie]])),Table_2[[#This Row],[poids_sortie]]-Table_2[[#This Row],[poids_entree]],"NC")</f>
        <v>-6</v>
      </c>
      <c r="AA77" s="54" t="str">
        <f>IF(AND(ISNUMBER(Table_2[[#This Row],[poids_init]]),ISNUMBER(Table_2[[#This Row],[poids_entree]])),Table_2[[#This Row],[poids_entree]]-Table_2[[#This Row],[poids_init]],"NC")</f>
        <v>NC</v>
      </c>
      <c r="AB77" s="7" t="str">
        <f>IF(S77="NC","NC",IF(R77="NC","NC",ROUND(((R77-S77)/R77)*100,0)))</f>
        <v>NC</v>
      </c>
      <c r="AC77" s="16" t="str">
        <f>IF(Z77="NC","NC",IF(Z77&gt;=0,"perte","gain"))</f>
        <v>gain</v>
      </c>
      <c r="AD77" s="7" t="str">
        <f>IF(AA77="NC","NC",IF(AA77&gt;=0,"perte","gain"))</f>
        <v>NC</v>
      </c>
      <c r="AE77" s="7">
        <f>IF(T77="NC","NC",IF(S77="NC","NC",ROUND(((S77-T77)/S77)*100,0)))</f>
        <v>15</v>
      </c>
      <c r="AF77" s="7">
        <f>IF(ISNUMBER(Table_2[[#This Row],[% perte de poids DH]]),AE77*(-1),"NC")</f>
        <v>-15</v>
      </c>
      <c r="AG77" s="16" t="str">
        <f>IF(AE77="NC","non renseigné","renseigné")</f>
        <v>renseigné</v>
      </c>
      <c r="AH77" s="7" t="str">
        <f>IF(AB77="NC","non renseigné","renseigné")</f>
        <v>non renseigné</v>
      </c>
      <c r="AI77" s="54" t="str">
        <f>IF(OR(Table_2[[#This Row],[albumine]]="NC",Table_2[[#This Row],[albumine]]=0),"non renseigné","renseigné")</f>
        <v>non renseigné</v>
      </c>
      <c r="AJ77" s="8" t="s">
        <v>92</v>
      </c>
      <c r="AK77" s="8" t="s">
        <v>646</v>
      </c>
      <c r="AL77" s="7" t="s">
        <v>92</v>
      </c>
      <c r="AM77" s="7" t="s">
        <v>92</v>
      </c>
      <c r="AN77" s="7" t="s">
        <v>92</v>
      </c>
      <c r="AO77" s="7" t="s">
        <v>92</v>
      </c>
      <c r="AP77" s="9">
        <v>43311</v>
      </c>
      <c r="AQ77" s="9" t="s">
        <v>92</v>
      </c>
      <c r="AR77" s="8">
        <v>0</v>
      </c>
      <c r="AS77" s="7">
        <v>0</v>
      </c>
      <c r="AT77" s="7" t="s">
        <v>92</v>
      </c>
      <c r="AU77" s="7" t="s">
        <v>92</v>
      </c>
      <c r="AV77" s="7" t="s">
        <v>92</v>
      </c>
      <c r="AW77" s="7" t="s">
        <v>92</v>
      </c>
      <c r="AX77" s="8" t="s">
        <v>94</v>
      </c>
      <c r="AY77" s="8" t="s">
        <v>94</v>
      </c>
      <c r="AZ77" s="8" t="s">
        <v>95</v>
      </c>
      <c r="BA77" s="7" t="s">
        <v>92</v>
      </c>
      <c r="BB77" s="7" t="s">
        <v>92</v>
      </c>
      <c r="BC77" s="8" t="s">
        <v>95</v>
      </c>
      <c r="BD77" s="8" t="s">
        <v>96</v>
      </c>
      <c r="BE77" s="7" t="s">
        <v>92</v>
      </c>
      <c r="BF77" s="7" t="s">
        <v>92</v>
      </c>
      <c r="BG77" s="7" t="s">
        <v>92</v>
      </c>
      <c r="BH77" s="7" t="s">
        <v>92</v>
      </c>
      <c r="BI77" s="7" t="s">
        <v>92</v>
      </c>
      <c r="BJ77" s="7" t="s">
        <v>92</v>
      </c>
      <c r="BK77" s="7" t="s">
        <v>92</v>
      </c>
      <c r="BL77" s="8" t="s">
        <v>95</v>
      </c>
      <c r="BM77" s="7" t="s">
        <v>92</v>
      </c>
      <c r="BN77" s="7" t="s">
        <v>92</v>
      </c>
      <c r="BO77" s="9" t="s">
        <v>92</v>
      </c>
      <c r="BP77" s="7" t="s">
        <v>92</v>
      </c>
      <c r="BQ77" s="10" t="s">
        <v>95</v>
      </c>
      <c r="BR77" s="10" t="s">
        <v>95</v>
      </c>
      <c r="BS77" s="10" t="s">
        <v>116</v>
      </c>
      <c r="BT77" s="10" t="s">
        <v>95</v>
      </c>
      <c r="BU77" s="11" t="s">
        <v>92</v>
      </c>
      <c r="BV77" s="10" t="s">
        <v>92</v>
      </c>
      <c r="BW77" s="10" t="s">
        <v>92</v>
      </c>
      <c r="BX77" s="10"/>
      <c r="BY77" s="10"/>
      <c r="BZ77" s="10"/>
      <c r="CA77" s="10"/>
      <c r="CB77" s="10"/>
      <c r="CC77" s="10"/>
      <c r="CD77" s="10"/>
      <c r="CE77" s="10"/>
      <c r="CF77" s="7" t="s">
        <v>383</v>
      </c>
      <c r="CG77" s="7" t="s">
        <v>92</v>
      </c>
      <c r="CH77" s="10"/>
      <c r="CI77" s="17"/>
      <c r="CJ77" s="10"/>
      <c r="CK77" s="17"/>
      <c r="CL77" s="12" t="str">
        <f>IF( AND(ISNUMBER(CI77),ISNUMBER(CK77)),DATEDIF(CI77,CK77,"D"),"")</f>
        <v/>
      </c>
    </row>
    <row r="78" spans="1:90" ht="30">
      <c r="A78" s="7">
        <v>104</v>
      </c>
      <c r="B78" s="7" t="str">
        <f>IF(C78="201612","A",IF(C78="201706","B",IF(C78="201712","C",IF(C78="201806","D"))))</f>
        <v>D</v>
      </c>
      <c r="C78" s="54" t="str">
        <f>CONCATENATE(E78,IF(D78="décembre","12","06"))</f>
        <v>201806</v>
      </c>
      <c r="D78" s="8" t="s">
        <v>100</v>
      </c>
      <c r="E78" s="7">
        <v>2018</v>
      </c>
      <c r="F78" s="7" t="s">
        <v>384</v>
      </c>
      <c r="G78" s="7" t="s">
        <v>385</v>
      </c>
      <c r="H78" s="7">
        <v>53</v>
      </c>
      <c r="I78" s="8" t="s">
        <v>87</v>
      </c>
      <c r="J78" s="9">
        <v>23612</v>
      </c>
      <c r="K78" s="9">
        <v>43247</v>
      </c>
      <c r="L78" s="9">
        <v>43258</v>
      </c>
      <c r="M78" s="7">
        <v>11</v>
      </c>
      <c r="N78" s="8" t="s">
        <v>89</v>
      </c>
      <c r="O78" s="8" t="str">
        <f>IF(N78="Hemato","",IF(P78="CHC","Digestif",IF(P78="colon","Digestif",IF(P78="cholangiocarcinome","Digestif",IF(P78="corticosurrenalome","Surrenale",IF(P78="ependymome du cervelet","Cérébral",IF(P78="gastrique","Digestif",IF(P78="melanome","Cutané",IF(P78="oesophage","Digestif",IF(P78="ovaire","Gynécologique",IF(P78="pancreas","Digestif",IF(P78="prostate","Prostate",IF(P78="renal","Urinaire",IF(P78="sein","Gynécologique",IF(P78="TNE","TNE",IF(P78="uterus","Gynécologique",IF(P78="vessie","Urinaire",IF(P78="ORL","ORL",IF(P78="indeterminé","Indéterminé","")))))))))))))))))))</f>
        <v>Digestif</v>
      </c>
      <c r="P78" s="8" t="s">
        <v>161</v>
      </c>
      <c r="Q78" s="7">
        <v>163</v>
      </c>
      <c r="R78" s="7">
        <v>48</v>
      </c>
      <c r="S78" s="7">
        <v>50</v>
      </c>
      <c r="T78" s="7">
        <v>48</v>
      </c>
      <c r="U78" s="7">
        <f>IF('Référentiel recueil de données'!$Q78="NC","NC",IF('Référentiel recueil de données'!$S78="NC","NC",ROUND('Référentiel recueil de données'!$S78/('Référentiel recueil de données'!$Q78*'Référentiel recueil de données'!$Q78)*10000,0)))</f>
        <v>19</v>
      </c>
      <c r="V78" s="54" t="str">
        <f>IF(OR(Table_2[[#This Row],[interval imc]]="NC",Table_2[[#This Row],[interval imc]]=0),"non renseigné","renseigné")</f>
        <v>renseigné</v>
      </c>
      <c r="W78" s="54" t="str">
        <f>IF('Référentiel recueil de données'!$U85="NC","NC",IF(U78&lt;18.5,"&lt;18,5",IF(AND(U78&gt;=18.5,U78&lt;25),"entre 18,5 et 25",IF(AND(U78&gt;=25,U78&lt;30),"entre 25 et 30",IF(U78&gt;=30,"supérieur à 30")))))</f>
        <v>entre 18,5 et 25</v>
      </c>
      <c r="X78" s="7">
        <v>2</v>
      </c>
      <c r="Y78" s="54" t="str">
        <f>IF(X78=0,0,IF(AND(X78&gt;0,X78&lt;5),"entre 1 et 5",IF(AND(X78&gt;=5,X78&lt;=10),"entre 5 et 10",IF(X78&gt;10,"supérieur à 10","????"))))</f>
        <v>entre 1 et 5</v>
      </c>
      <c r="Z78" s="54">
        <f>IF(AND(ISNUMBER(Table_2[[#This Row],[poids_entree]]),ISNUMBER(Table_2[[#This Row],[poids_sortie]])),Table_2[[#This Row],[poids_sortie]]-Table_2[[#This Row],[poids_entree]],"NC")</f>
        <v>-2</v>
      </c>
      <c r="AA78" s="54">
        <f>IF(AND(ISNUMBER(Table_2[[#This Row],[poids_init]]),ISNUMBER(Table_2[[#This Row],[poids_entree]])),Table_2[[#This Row],[poids_entree]]-Table_2[[#This Row],[poids_init]],"NC")</f>
        <v>2</v>
      </c>
      <c r="AB78" s="7">
        <f>IF(S78="NC","NC",IF(R78="NC","NC",ROUND(((R78-S78)/R78)*100,0)))</f>
        <v>-4</v>
      </c>
      <c r="AC78" s="16" t="str">
        <f>IF(Z78="NC","NC",IF(Z78&gt;=0,"perte","gain"))</f>
        <v>gain</v>
      </c>
      <c r="AD78" s="7" t="str">
        <f>IF(AA78="NC","NC",IF(AA78&gt;=0,"perte","gain"))</f>
        <v>perte</v>
      </c>
      <c r="AE78" s="7">
        <f>IF(T78="NC","NC",IF(S78="NC","NC",ROUND(((S78-T78)/S78)*100,0)))</f>
        <v>4</v>
      </c>
      <c r="AF78" s="7">
        <f>IF(ISNUMBER(Table_2[[#This Row],[% perte de poids DH]]),AE78*(-1),"NC")</f>
        <v>-4</v>
      </c>
      <c r="AG78" s="16" t="str">
        <f>IF(AE78="NC","non renseigné","renseigné")</f>
        <v>renseigné</v>
      </c>
      <c r="AH78" s="7" t="str">
        <f>IF(AB78="NC","non renseigné","renseigné")</f>
        <v>renseigné</v>
      </c>
      <c r="AI78" s="54" t="str">
        <f>IF(OR(Table_2[[#This Row],[albumine]]="NC",Table_2[[#This Row],[albumine]]=0),"non renseigné","renseigné")</f>
        <v>renseigné</v>
      </c>
      <c r="AJ78" s="8">
        <v>21</v>
      </c>
      <c r="AK78" s="8" t="s">
        <v>644</v>
      </c>
      <c r="AL78" s="8" t="s">
        <v>386</v>
      </c>
      <c r="AM78" s="7" t="s">
        <v>92</v>
      </c>
      <c r="AN78" s="7" t="s">
        <v>92</v>
      </c>
      <c r="AO78" s="7" t="s">
        <v>92</v>
      </c>
      <c r="AP78" s="9">
        <v>43258</v>
      </c>
      <c r="AQ78" s="9">
        <v>43180</v>
      </c>
      <c r="AR78" s="8">
        <v>0</v>
      </c>
      <c r="AS78" s="7">
        <v>0</v>
      </c>
      <c r="AT78" s="7" t="s">
        <v>92</v>
      </c>
      <c r="AU78" s="7" t="s">
        <v>92</v>
      </c>
      <c r="AV78" s="7" t="s">
        <v>92</v>
      </c>
      <c r="AW78" s="7" t="s">
        <v>92</v>
      </c>
      <c r="AX78" s="8" t="s">
        <v>94</v>
      </c>
      <c r="AY78" s="8" t="s">
        <v>94</v>
      </c>
      <c r="AZ78" s="8" t="s">
        <v>95</v>
      </c>
      <c r="BA78" s="7" t="s">
        <v>92</v>
      </c>
      <c r="BB78" s="8" t="s">
        <v>95</v>
      </c>
      <c r="BC78" s="8" t="s">
        <v>95</v>
      </c>
      <c r="BD78" s="8" t="s">
        <v>96</v>
      </c>
      <c r="BE78" s="7" t="s">
        <v>92</v>
      </c>
      <c r="BF78" s="7" t="s">
        <v>92</v>
      </c>
      <c r="BG78" s="7" t="s">
        <v>92</v>
      </c>
      <c r="BH78" s="7" t="s">
        <v>92</v>
      </c>
      <c r="BI78" s="7" t="s">
        <v>92</v>
      </c>
      <c r="BJ78" s="7" t="s">
        <v>92</v>
      </c>
      <c r="BK78" s="7" t="s">
        <v>92</v>
      </c>
      <c r="BL78" s="8" t="s">
        <v>95</v>
      </c>
      <c r="BM78" s="7" t="s">
        <v>92</v>
      </c>
      <c r="BN78" s="7" t="s">
        <v>92</v>
      </c>
      <c r="BO78" s="9">
        <v>43221</v>
      </c>
      <c r="BP78" s="7" t="s">
        <v>92</v>
      </c>
      <c r="BQ78" s="10" t="s">
        <v>95</v>
      </c>
      <c r="BR78" s="10" t="s">
        <v>94</v>
      </c>
      <c r="BS78" s="10" t="s">
        <v>105</v>
      </c>
      <c r="BT78" s="10" t="s">
        <v>94</v>
      </c>
      <c r="BU78" s="11">
        <v>43224</v>
      </c>
      <c r="BV78" s="10" t="s">
        <v>387</v>
      </c>
      <c r="BW78" s="10" t="s">
        <v>92</v>
      </c>
      <c r="BX78" s="10"/>
      <c r="BY78" s="10"/>
      <c r="BZ78" s="10"/>
      <c r="CA78" s="10"/>
      <c r="CB78" s="10" t="s">
        <v>94</v>
      </c>
      <c r="CC78" s="10"/>
      <c r="CD78" s="10"/>
      <c r="CE78" s="10"/>
      <c r="CF78" s="7" t="s">
        <v>92</v>
      </c>
      <c r="CG78" s="7" t="s">
        <v>388</v>
      </c>
      <c r="CH78" s="10" t="s">
        <v>95</v>
      </c>
      <c r="CI78" s="17">
        <v>43224</v>
      </c>
      <c r="CJ78" s="10" t="s">
        <v>94</v>
      </c>
      <c r="CK78" s="17">
        <v>43258</v>
      </c>
      <c r="CL78" s="12">
        <f>IF( AND(ISNUMBER(CI78),ISNUMBER(CK78)),DATEDIF(CI78,CK78,"D"),"")</f>
        <v>34</v>
      </c>
    </row>
    <row r="79" spans="1:90">
      <c r="A79" s="7">
        <v>105</v>
      </c>
      <c r="B79" s="7" t="str">
        <f>IF(C79="201612","A",IF(C79="201706","B",IF(C79="201712","C",IF(C79="201806","D"))))</f>
        <v>D</v>
      </c>
      <c r="C79" s="54" t="str">
        <f>CONCATENATE(E79,IF(D79="décembre","12","06"))</f>
        <v>201806</v>
      </c>
      <c r="D79" s="8" t="s">
        <v>100</v>
      </c>
      <c r="E79" s="7">
        <v>2018</v>
      </c>
      <c r="F79" s="7" t="s">
        <v>389</v>
      </c>
      <c r="G79" s="7" t="s">
        <v>314</v>
      </c>
      <c r="H79" s="7">
        <v>61</v>
      </c>
      <c r="I79" s="8" t="s">
        <v>87</v>
      </c>
      <c r="J79" s="9">
        <v>20745</v>
      </c>
      <c r="K79" s="9">
        <v>43248</v>
      </c>
      <c r="L79" s="9">
        <v>43270</v>
      </c>
      <c r="M79" s="7">
        <v>22</v>
      </c>
      <c r="N79" s="8" t="s">
        <v>89</v>
      </c>
      <c r="O79" s="8" t="str">
        <f>IF(N79="Hemato","",IF(P79="CHC","Digestif",IF(P79="colon","Digestif",IF(P79="cholangiocarcinome","Digestif",IF(P79="corticosurrenalome","Surrenale",IF(P79="ependymome du cervelet","Cérébral",IF(P79="gastrique","Digestif",IF(P79="melanome","Cutané",IF(P79="oesophage","Digestif",IF(P79="ovaire","Gynécologique",IF(P79="pancreas","Digestif",IF(P79="prostate","Prostate",IF(P79="renal","Urinaire",IF(P79="sein","Gynécologique",IF(P79="TNE","TNE",IF(P79="uterus","Gynécologique",IF(P79="vessie","Urinaire",IF(P79="ORL","ORL",IF(P79="indeterminé","Indéterminé","")))))))))))))))))))</f>
        <v>Digestif</v>
      </c>
      <c r="P79" s="8" t="s">
        <v>103</v>
      </c>
      <c r="Q79" s="7">
        <v>171</v>
      </c>
      <c r="R79" s="7">
        <v>66</v>
      </c>
      <c r="S79" s="7">
        <v>57</v>
      </c>
      <c r="T79" s="7">
        <v>58</v>
      </c>
      <c r="U79" s="7">
        <f>IF('Référentiel recueil de données'!$Q79="NC","NC",IF('Référentiel recueil de données'!$S79="NC","NC",ROUND('Référentiel recueil de données'!$S79/('Référentiel recueil de données'!$Q79*'Référentiel recueil de données'!$Q79)*10000,0)))</f>
        <v>19</v>
      </c>
      <c r="V79" s="54" t="str">
        <f>IF(OR(Table_2[[#This Row],[interval imc]]="NC",Table_2[[#This Row],[interval imc]]=0),"non renseigné","renseigné")</f>
        <v>renseigné</v>
      </c>
      <c r="W79" s="54" t="str">
        <f>IF('Référentiel recueil de données'!$U109="NC","NC",IF(U79&lt;18.5,"&lt;18,5",IF(AND(U79&gt;=18.5,U79&lt;25),"entre 18,5 et 25",IF(AND(U79&gt;=25,U79&lt;30),"entre 25 et 30",IF(U79&gt;=30,"supérieur à 30")))))</f>
        <v>entre 18,5 et 25</v>
      </c>
      <c r="X79" s="7">
        <v>3</v>
      </c>
      <c r="Y79" s="54" t="str">
        <f>IF(X79=0,0,IF(AND(X79&gt;0,X79&lt;5),"entre 1 et 5",IF(AND(X79&gt;=5,X79&lt;=10),"entre 5 et 10",IF(X79&gt;10,"supérieur à 10","????"))))</f>
        <v>entre 1 et 5</v>
      </c>
      <c r="Z79" s="54">
        <f>IF(AND(ISNUMBER(Table_2[[#This Row],[poids_entree]]),ISNUMBER(Table_2[[#This Row],[poids_sortie]])),Table_2[[#This Row],[poids_sortie]]-Table_2[[#This Row],[poids_entree]],"NC")</f>
        <v>1</v>
      </c>
      <c r="AA79" s="54">
        <f>IF(AND(ISNUMBER(Table_2[[#This Row],[poids_init]]),ISNUMBER(Table_2[[#This Row],[poids_entree]])),Table_2[[#This Row],[poids_entree]]-Table_2[[#This Row],[poids_init]],"NC")</f>
        <v>-9</v>
      </c>
      <c r="AB79" s="7">
        <f>IF(S79="NC","NC",IF(R79="NC","NC",ROUND(((R79-S79)/R79)*100,0)))</f>
        <v>14</v>
      </c>
      <c r="AC79" s="16" t="str">
        <f>IF(Z79="NC","NC",IF(Z79&gt;=0,"perte","gain"))</f>
        <v>perte</v>
      </c>
      <c r="AD79" s="7" t="str">
        <f>IF(AA79="NC","NC",IF(AA79&gt;=0,"perte","gain"))</f>
        <v>gain</v>
      </c>
      <c r="AE79" s="7">
        <f>IF(T79="NC","NC",IF(S79="NC","NC",ROUND(((S79-T79)/S79)*100,0)))</f>
        <v>-2</v>
      </c>
      <c r="AF79" s="7">
        <f>IF(ISNUMBER(Table_2[[#This Row],[% perte de poids DH]]),AE79*(-1),"NC")</f>
        <v>2</v>
      </c>
      <c r="AG79" s="16" t="str">
        <f>IF(AE79="NC","non renseigné","renseigné")</f>
        <v>renseigné</v>
      </c>
      <c r="AH79" s="7" t="str">
        <f>IF(AB79="NC","non renseigné","renseigné")</f>
        <v>renseigné</v>
      </c>
      <c r="AI79" s="54" t="str">
        <f>IF(OR(Table_2[[#This Row],[albumine]]="NC",Table_2[[#This Row],[albumine]]=0),"non renseigné","renseigné")</f>
        <v>renseigné</v>
      </c>
      <c r="AJ79" s="7">
        <v>30</v>
      </c>
      <c r="AK79" s="8" t="s">
        <v>644</v>
      </c>
      <c r="AL79" s="7" t="s">
        <v>92</v>
      </c>
      <c r="AM79" s="7">
        <v>14</v>
      </c>
      <c r="AN79" s="8" t="s">
        <v>94</v>
      </c>
      <c r="AO79" s="7">
        <v>1.1200000000000001</v>
      </c>
      <c r="AP79" s="9" t="s">
        <v>92</v>
      </c>
      <c r="AQ79" s="9" t="s">
        <v>92</v>
      </c>
      <c r="AR79" s="7">
        <v>1</v>
      </c>
      <c r="AS79" s="7">
        <v>0</v>
      </c>
      <c r="AT79" s="7" t="s">
        <v>150</v>
      </c>
      <c r="AU79" s="8" t="s">
        <v>94</v>
      </c>
      <c r="AV79" s="8" t="s">
        <v>94</v>
      </c>
      <c r="AW79" s="7" t="s">
        <v>166</v>
      </c>
      <c r="AX79" s="7" t="s">
        <v>92</v>
      </c>
      <c r="AY79" s="8" t="s">
        <v>95</v>
      </c>
      <c r="AZ79" s="8" t="s">
        <v>95</v>
      </c>
      <c r="BA79" s="8" t="s">
        <v>94</v>
      </c>
      <c r="BB79" s="8" t="s">
        <v>94</v>
      </c>
      <c r="BC79" s="8" t="s">
        <v>95</v>
      </c>
      <c r="BD79" s="8" t="s">
        <v>113</v>
      </c>
      <c r="BE79" s="8" t="s">
        <v>114</v>
      </c>
      <c r="BF79" s="7" t="s">
        <v>92</v>
      </c>
      <c r="BG79" s="8" t="s">
        <v>95</v>
      </c>
      <c r="BH79" s="8" t="s">
        <v>94</v>
      </c>
      <c r="BI79" s="8" t="s">
        <v>94</v>
      </c>
      <c r="BJ79" s="8" t="s">
        <v>94</v>
      </c>
      <c r="BK79" s="8" t="s">
        <v>94</v>
      </c>
      <c r="BL79" s="7" t="s">
        <v>92</v>
      </c>
      <c r="BM79" s="7" t="s">
        <v>92</v>
      </c>
      <c r="BN79" s="7" t="s">
        <v>115</v>
      </c>
      <c r="BO79" s="9">
        <v>43191</v>
      </c>
      <c r="BP79" s="7" t="s">
        <v>92</v>
      </c>
      <c r="BQ79" s="10" t="s">
        <v>95</v>
      </c>
      <c r="BR79" s="10" t="s">
        <v>94</v>
      </c>
      <c r="BS79" s="10" t="s">
        <v>105</v>
      </c>
      <c r="BT79" s="10" t="s">
        <v>94</v>
      </c>
      <c r="BU79" s="11">
        <v>43261</v>
      </c>
      <c r="BV79" s="10" t="s">
        <v>390</v>
      </c>
      <c r="BW79" s="10" t="s">
        <v>92</v>
      </c>
      <c r="BX79" s="10" t="s">
        <v>94</v>
      </c>
      <c r="BY79" s="10"/>
      <c r="BZ79" s="10"/>
      <c r="CA79" s="10"/>
      <c r="CB79" s="10"/>
      <c r="CC79" s="10"/>
      <c r="CD79" s="10"/>
      <c r="CE79" s="10"/>
      <c r="CF79" s="7" t="s">
        <v>391</v>
      </c>
      <c r="CG79" s="7" t="s">
        <v>392</v>
      </c>
      <c r="CH79" s="10" t="s">
        <v>95</v>
      </c>
      <c r="CI79" s="17">
        <v>43261</v>
      </c>
      <c r="CJ79" s="10" t="s">
        <v>94</v>
      </c>
      <c r="CK79" s="17">
        <v>43415</v>
      </c>
      <c r="CL79" s="12">
        <f>IF( AND(ISNUMBER(CI79),ISNUMBER(CK79)),DATEDIF(CI79,CK79,"D"),"")</f>
        <v>154</v>
      </c>
    </row>
    <row r="80" spans="1:90">
      <c r="A80" s="7">
        <v>153</v>
      </c>
      <c r="B80" s="7" t="str">
        <f>IF(C80="201612","A",IF(C80="201706","B",IF(C80="201712","C",IF(C80="201806","D"))))</f>
        <v>D</v>
      </c>
      <c r="C80" s="54" t="str">
        <f>CONCATENATE(E80,IF(D80="décembre","12","06"))</f>
        <v>201806</v>
      </c>
      <c r="D80" s="8" t="s">
        <v>100</v>
      </c>
      <c r="E80" s="7">
        <v>2018</v>
      </c>
      <c r="F80" s="7" t="s">
        <v>393</v>
      </c>
      <c r="G80" s="7" t="s">
        <v>394</v>
      </c>
      <c r="H80" s="7">
        <v>77</v>
      </c>
      <c r="I80" s="8" t="s">
        <v>87</v>
      </c>
      <c r="J80" s="9">
        <v>14916</v>
      </c>
      <c r="K80" s="9">
        <v>43255</v>
      </c>
      <c r="L80" s="9">
        <v>43264</v>
      </c>
      <c r="M80" s="7">
        <v>9</v>
      </c>
      <c r="N80" s="8" t="s">
        <v>89</v>
      </c>
      <c r="O80" s="8" t="str">
        <f>IF(N80="Hemato","",IF(P80="CHC","Digestif",IF(P80="colon","Digestif",IF(P80="cholangiocarcinome","Digestif",IF(P80="corticosurrenalome","Surrenale",IF(P80="ependymome du cervelet","Cérébral",IF(P80="gastrique","Digestif",IF(P80="melanome","Cutané",IF(P80="oesophage","Digestif",IF(P80="ovaire","Gynécologique",IF(P80="pancreas","Digestif",IF(P80="prostate","Prostate",IF(P80="renal","Urinaire",IF(P80="sein","Gynécologique",IF(P80="TNE","TNE",IF(P80="uterus","Gynécologique",IF(P80="vessie","Urinaire",IF(P80="ORL","ORL",IF(P80="indeterminé","Indéterminé","")))))))))))))))))))</f>
        <v>ORL</v>
      </c>
      <c r="P80" s="8" t="s">
        <v>174</v>
      </c>
      <c r="Q80" s="7">
        <v>166</v>
      </c>
      <c r="R80" s="7">
        <v>61</v>
      </c>
      <c r="S80" s="7">
        <v>57</v>
      </c>
      <c r="T80" s="7" t="s">
        <v>92</v>
      </c>
      <c r="U80" s="7">
        <f>IF('Référentiel recueil de données'!$Q80="NC","NC",IF('Référentiel recueil de données'!$S80="NC","NC",ROUND('Référentiel recueil de données'!$S80/('Référentiel recueil de données'!$Q80*'Référentiel recueil de données'!$Q80)*10000,0)))</f>
        <v>21</v>
      </c>
      <c r="V80" s="54" t="str">
        <f>IF(OR(Table_2[[#This Row],[interval imc]]="NC",Table_2[[#This Row],[interval imc]]=0),"non renseigné","renseigné")</f>
        <v>renseigné</v>
      </c>
      <c r="W80" s="54" t="str">
        <f>IF('Référentiel recueil de données'!$U40="NC","NC",IF(U80&lt;18.5,"&lt;18,5",IF(AND(U80&gt;=18.5,U80&lt;25),"entre 18,5 et 25",IF(AND(U80&gt;=25,U80&lt;30),"entre 25 et 30",IF(U80&gt;=30,"supérieur à 30")))))</f>
        <v>entre 18,5 et 25</v>
      </c>
      <c r="X80" s="7">
        <v>1</v>
      </c>
      <c r="Y80" s="54" t="str">
        <f>IF(X80=0,0,IF(AND(X80&gt;0,X80&lt;5),"entre 1 et 5",IF(AND(X80&gt;=5,X80&lt;=10),"entre 5 et 10",IF(X80&gt;10,"supérieur à 10","????"))))</f>
        <v>entre 1 et 5</v>
      </c>
      <c r="Z80" s="54" t="str">
        <f>IF(AND(ISNUMBER(Table_2[[#This Row],[poids_entree]]),ISNUMBER(Table_2[[#This Row],[poids_sortie]])),Table_2[[#This Row],[poids_sortie]]-Table_2[[#This Row],[poids_entree]],"NC")</f>
        <v>NC</v>
      </c>
      <c r="AA80" s="54">
        <f>IF(AND(ISNUMBER(Table_2[[#This Row],[poids_init]]),ISNUMBER(Table_2[[#This Row],[poids_entree]])),Table_2[[#This Row],[poids_entree]]-Table_2[[#This Row],[poids_init]],"NC")</f>
        <v>-4</v>
      </c>
      <c r="AB80" s="7">
        <f>IF(S80="NC","NC",IF(R80="NC","NC",ROUND(((R80-S80)/R80)*100,0)))</f>
        <v>7</v>
      </c>
      <c r="AC80" s="16" t="str">
        <f>IF(Z80="NC","NC",IF(Z80&gt;=0,"perte","gain"))</f>
        <v>NC</v>
      </c>
      <c r="AD80" s="7" t="str">
        <f>IF(AA80="NC","NC",IF(AA80&gt;=0,"perte","gain"))</f>
        <v>gain</v>
      </c>
      <c r="AE80" s="7" t="str">
        <f>IF(T80="NC","NC",IF(S80="NC","NC",ROUND(((S80-T80)/S80)*100,0)))</f>
        <v>NC</v>
      </c>
      <c r="AF80" s="7" t="str">
        <f>IF(ISNUMBER(Table_2[[#This Row],[% perte de poids DH]]),AE80*(-1),"NC")</f>
        <v>NC</v>
      </c>
      <c r="AG80" s="16" t="str">
        <f>IF(AE80="NC","non renseigné","renseigné")</f>
        <v>non renseigné</v>
      </c>
      <c r="AH80" s="7" t="str">
        <f>IF(AB80="NC","non renseigné","renseigné")</f>
        <v>renseigné</v>
      </c>
      <c r="AI80" s="54" t="str">
        <f>IF(OR(Table_2[[#This Row],[albumine]]="NC",Table_2[[#This Row],[albumine]]=0),"non renseigné","renseigné")</f>
        <v>non renseigné</v>
      </c>
      <c r="AJ80" s="7" t="s">
        <v>92</v>
      </c>
      <c r="AK80" s="8" t="s">
        <v>644</v>
      </c>
      <c r="AL80" s="7" t="s">
        <v>92</v>
      </c>
      <c r="AM80" s="7" t="s">
        <v>92</v>
      </c>
      <c r="AN80" s="7">
        <v>0.83</v>
      </c>
      <c r="AO80" s="7">
        <v>0.56999999999999995</v>
      </c>
      <c r="AP80" s="9" t="s">
        <v>92</v>
      </c>
      <c r="AQ80" s="9">
        <v>43243</v>
      </c>
      <c r="AR80" s="8">
        <v>0</v>
      </c>
      <c r="AS80" s="7">
        <v>2</v>
      </c>
      <c r="AT80" s="7" t="s">
        <v>92</v>
      </c>
      <c r="AU80" s="8" t="s">
        <v>94</v>
      </c>
      <c r="AV80" s="8" t="s">
        <v>95</v>
      </c>
      <c r="AW80" s="7" t="s">
        <v>92</v>
      </c>
      <c r="AX80" s="8" t="s">
        <v>95</v>
      </c>
      <c r="AY80" s="8" t="s">
        <v>95</v>
      </c>
      <c r="AZ80" s="8" t="s">
        <v>95</v>
      </c>
      <c r="BA80" s="7" t="s">
        <v>92</v>
      </c>
      <c r="BB80" s="8" t="s">
        <v>94</v>
      </c>
      <c r="BC80" s="8" t="s">
        <v>94</v>
      </c>
      <c r="BD80" s="7" t="s">
        <v>175</v>
      </c>
      <c r="BE80" s="8" t="s">
        <v>176</v>
      </c>
      <c r="BF80" s="7" t="s">
        <v>92</v>
      </c>
      <c r="BG80" s="7" t="s">
        <v>92</v>
      </c>
      <c r="BH80" s="7" t="s">
        <v>92</v>
      </c>
      <c r="BI80" s="7" t="s">
        <v>92</v>
      </c>
      <c r="BJ80" s="7" t="s">
        <v>92</v>
      </c>
      <c r="BK80" s="7" t="s">
        <v>92</v>
      </c>
      <c r="BL80" s="8" t="s">
        <v>94</v>
      </c>
      <c r="BM80" s="7" t="s">
        <v>92</v>
      </c>
      <c r="BN80" s="7" t="s">
        <v>92</v>
      </c>
      <c r="BO80" s="9" t="s">
        <v>92</v>
      </c>
      <c r="BP80" s="7" t="s">
        <v>92</v>
      </c>
      <c r="BQ80" s="10" t="s">
        <v>95</v>
      </c>
      <c r="BR80" s="10" t="s">
        <v>94</v>
      </c>
      <c r="BS80" s="10" t="s">
        <v>105</v>
      </c>
      <c r="BT80" s="10" t="s">
        <v>95</v>
      </c>
      <c r="BU80" s="11" t="s">
        <v>92</v>
      </c>
      <c r="BV80" s="10" t="s">
        <v>92</v>
      </c>
      <c r="BW80" s="10" t="s">
        <v>92</v>
      </c>
      <c r="BX80" s="10"/>
      <c r="BY80" s="10"/>
      <c r="BZ80" s="10"/>
      <c r="CA80" s="10"/>
      <c r="CB80" s="10"/>
      <c r="CC80" s="10"/>
      <c r="CD80" s="10"/>
      <c r="CE80" s="10"/>
      <c r="CF80" s="7" t="s">
        <v>92</v>
      </c>
      <c r="CG80" s="7" t="s">
        <v>395</v>
      </c>
      <c r="CH80" s="10"/>
      <c r="CI80" s="17"/>
      <c r="CJ80" s="10"/>
      <c r="CK80" s="17"/>
      <c r="CL80" s="12" t="str">
        <f>IF( AND(ISNUMBER(CI80),ISNUMBER(CK80)),DATEDIF(CI80,CK80,"D"),"")</f>
        <v/>
      </c>
    </row>
    <row r="81" spans="1:90" ht="30">
      <c r="A81" s="7">
        <v>52</v>
      </c>
      <c r="B81" s="7" t="str">
        <f>IF(C81="201612","A",IF(C81="201706","B",IF(C81="201712","C",IF(C81="201806","D"))))</f>
        <v>A</v>
      </c>
      <c r="C81" s="54" t="str">
        <f>CONCATENATE(E81,IF(D81="décembre","12","06"))</f>
        <v>201612</v>
      </c>
      <c r="D81" s="8" t="s">
        <v>84</v>
      </c>
      <c r="E81" s="7">
        <v>2016</v>
      </c>
      <c r="F81" s="7" t="s">
        <v>396</v>
      </c>
      <c r="G81" s="7" t="s">
        <v>397</v>
      </c>
      <c r="H81" s="7">
        <v>73</v>
      </c>
      <c r="I81" s="8" t="s">
        <v>136</v>
      </c>
      <c r="J81" s="9">
        <v>15719</v>
      </c>
      <c r="K81" s="9">
        <v>42703</v>
      </c>
      <c r="L81" s="9">
        <v>42711</v>
      </c>
      <c r="M81" s="7">
        <v>8</v>
      </c>
      <c r="N81" s="8" t="s">
        <v>89</v>
      </c>
      <c r="O81" s="8" t="str">
        <f>IF(N81="Hemato","",IF(P81="CHC","Digestif",IF(P81="colon","Digestif",IF(P81="cholangiocarcinome","Digestif",IF(P81="corticosurrenalome","Surrenale",IF(P81="ependymome du cervelet","Cérébral",IF(P81="gastrique","Digestif",IF(P81="melanome","Cutané",IF(P81="oesophage","Digestif",IF(P81="ovaire","Gynécologique",IF(P81="pancreas","Digestif",IF(P81="prostate","Prostate",IF(P81="renal","Urinaire",IF(P81="sein","Gynécologique",IF(P81="TNE","TNE",IF(P81="uterus","Gynécologique",IF(P81="vessie","Urinaire",IF(P81="ORL","ORL",IF(P81="indeterminé","Indéterminé","")))))))))))))))))))</f>
        <v>Digestif</v>
      </c>
      <c r="P81" s="8" t="s">
        <v>161</v>
      </c>
      <c r="Q81" s="7">
        <v>170</v>
      </c>
      <c r="R81" s="7">
        <v>54</v>
      </c>
      <c r="S81" s="7">
        <v>54</v>
      </c>
      <c r="T81" s="7" t="s">
        <v>92</v>
      </c>
      <c r="U81" s="7">
        <f>IF('Référentiel recueil de données'!$Q81="NC","NC",IF('Référentiel recueil de données'!$S81="NC","NC",ROUND('Référentiel recueil de données'!$S81/('Référentiel recueil de données'!$Q81*'Référentiel recueil de données'!$Q81)*10000,0)))</f>
        <v>19</v>
      </c>
      <c r="V81" s="54" t="str">
        <f>IF(OR(Table_2[[#This Row],[interval imc]]="NC",Table_2[[#This Row],[interval imc]]=0),"non renseigné","renseigné")</f>
        <v>renseigné</v>
      </c>
      <c r="W81" s="54" t="str">
        <f>IF('Référentiel recueil de données'!$U41="NC","NC",IF(U81&lt;18.5,"&lt;18,5",IF(AND(U81&gt;=18.5,U81&lt;25),"entre 18,5 et 25",IF(AND(U81&gt;=25,U81&lt;30),"entre 25 et 30",IF(U81&gt;=30,"supérieur à 30")))))</f>
        <v>entre 18,5 et 25</v>
      </c>
      <c r="X81" s="7">
        <v>1</v>
      </c>
      <c r="Y81" s="54" t="str">
        <f>IF(X81=0,0,IF(AND(X81&gt;0,X81&lt;5),"entre 1 et 5",IF(AND(X81&gt;=5,X81&lt;=10),"entre 5 et 10",IF(X81&gt;10,"supérieur à 10","????"))))</f>
        <v>entre 1 et 5</v>
      </c>
      <c r="Z81" s="54" t="str">
        <f>IF(AND(ISNUMBER(Table_2[[#This Row],[poids_entree]]),ISNUMBER(Table_2[[#This Row],[poids_sortie]])),Table_2[[#This Row],[poids_sortie]]-Table_2[[#This Row],[poids_entree]],"NC")</f>
        <v>NC</v>
      </c>
      <c r="AA81" s="54">
        <f>IF(AND(ISNUMBER(Table_2[[#This Row],[poids_init]]),ISNUMBER(Table_2[[#This Row],[poids_entree]])),Table_2[[#This Row],[poids_entree]]-Table_2[[#This Row],[poids_init]],"NC")</f>
        <v>0</v>
      </c>
      <c r="AB81" s="7">
        <f>IF(S81="NC","NC",IF(R81="NC","NC",ROUND(((R81-S81)/R81)*100,0)))</f>
        <v>0</v>
      </c>
      <c r="AC81" s="16" t="str">
        <f>IF(Z81="NC","NC",IF(Z81&gt;=0,"perte","gain"))</f>
        <v>NC</v>
      </c>
      <c r="AD81" s="7" t="str">
        <f>IF(AA81="NC","NC",IF(AA81&gt;=0,"perte","gain"))</f>
        <v>perte</v>
      </c>
      <c r="AE81" s="7" t="str">
        <f>IF(T81="NC","NC",IF(S81="NC","NC",ROUND(((S81-T81)/S81)*100,0)))</f>
        <v>NC</v>
      </c>
      <c r="AF81" s="7" t="str">
        <f>IF(ISNUMBER(Table_2[[#This Row],[% perte de poids DH]]),AE81*(-1),"NC")</f>
        <v>NC</v>
      </c>
      <c r="AG81" s="16" t="str">
        <f>IF(AE81="NC","non renseigné","renseigné")</f>
        <v>non renseigné</v>
      </c>
      <c r="AH81" s="7" t="str">
        <f>IF(AB81="NC","non renseigné","renseigné")</f>
        <v>renseigné</v>
      </c>
      <c r="AI81" s="54" t="str">
        <f>IF(OR(Table_2[[#This Row],[albumine]]="NC",Table_2[[#This Row],[albumine]]=0),"non renseigné","renseigné")</f>
        <v>non renseigné</v>
      </c>
      <c r="AJ81" s="8" t="s">
        <v>92</v>
      </c>
      <c r="AK81" s="8" t="s">
        <v>644</v>
      </c>
      <c r="AL81" s="8" t="s">
        <v>92</v>
      </c>
      <c r="AM81" s="7">
        <v>80</v>
      </c>
      <c r="AN81" s="7">
        <v>0</v>
      </c>
      <c r="AO81" s="7">
        <v>0</v>
      </c>
      <c r="AP81" s="9">
        <v>42872</v>
      </c>
      <c r="AQ81" s="9">
        <v>42051</v>
      </c>
      <c r="AR81" s="7">
        <v>0</v>
      </c>
      <c r="AS81" s="7">
        <v>0</v>
      </c>
      <c r="AT81" s="7" t="s">
        <v>92</v>
      </c>
      <c r="AU81" s="7" t="s">
        <v>92</v>
      </c>
      <c r="AV81" s="7" t="s">
        <v>92</v>
      </c>
      <c r="AW81" s="7" t="s">
        <v>92</v>
      </c>
      <c r="AX81" s="8" t="s">
        <v>94</v>
      </c>
      <c r="AY81" s="8" t="s">
        <v>94</v>
      </c>
      <c r="AZ81" s="8" t="s">
        <v>95</v>
      </c>
      <c r="BA81" s="7" t="s">
        <v>92</v>
      </c>
      <c r="BB81" s="8" t="s">
        <v>94</v>
      </c>
      <c r="BC81" s="8" t="s">
        <v>95</v>
      </c>
      <c r="BD81" s="7" t="s">
        <v>175</v>
      </c>
      <c r="BE81" s="8" t="s">
        <v>176</v>
      </c>
      <c r="BF81" s="7" t="s">
        <v>92</v>
      </c>
      <c r="BG81" s="7" t="s">
        <v>92</v>
      </c>
      <c r="BH81" s="7" t="s">
        <v>92</v>
      </c>
      <c r="BI81" s="7" t="s">
        <v>92</v>
      </c>
      <c r="BJ81" s="7" t="s">
        <v>92</v>
      </c>
      <c r="BK81" s="7" t="s">
        <v>92</v>
      </c>
      <c r="BL81" s="8" t="s">
        <v>95</v>
      </c>
      <c r="BM81" s="7" t="s">
        <v>92</v>
      </c>
      <c r="BN81" s="7" t="s">
        <v>92</v>
      </c>
      <c r="BO81" s="9">
        <v>42461</v>
      </c>
      <c r="BP81" s="7">
        <v>0</v>
      </c>
      <c r="BQ81" s="10" t="s">
        <v>116</v>
      </c>
      <c r="BR81" s="10" t="s">
        <v>116</v>
      </c>
      <c r="BS81" s="10" t="s">
        <v>116</v>
      </c>
      <c r="BT81" s="10" t="s">
        <v>95</v>
      </c>
      <c r="BU81" s="11" t="s">
        <v>92</v>
      </c>
      <c r="BV81" s="10" t="s">
        <v>92</v>
      </c>
      <c r="BW81" s="10" t="s">
        <v>92</v>
      </c>
      <c r="BX81" s="10"/>
      <c r="BY81" s="10"/>
      <c r="BZ81" s="10"/>
      <c r="CA81" s="10"/>
      <c r="CB81" s="10"/>
      <c r="CC81" s="10"/>
      <c r="CD81" s="10"/>
      <c r="CE81" s="10"/>
      <c r="CF81" s="7" t="s">
        <v>398</v>
      </c>
      <c r="CG81" s="7" t="s">
        <v>92</v>
      </c>
      <c r="CH81" s="10"/>
      <c r="CI81" s="17"/>
      <c r="CJ81" s="10"/>
      <c r="CK81" s="17"/>
      <c r="CL81" s="12" t="str">
        <f>IF( AND(ISNUMBER(CI81),ISNUMBER(CK81)),DATEDIF(CI81,CK81,"D"),"")</f>
        <v/>
      </c>
    </row>
    <row r="82" spans="1:90" ht="30">
      <c r="A82" s="7">
        <v>136</v>
      </c>
      <c r="B82" s="7" t="str">
        <f>IF(C82="201612","A",IF(C82="201706","B",IF(C82="201712","C",IF(C82="201806","D"))))</f>
        <v>C</v>
      </c>
      <c r="C82" s="54" t="str">
        <f>CONCATENATE(E82,IF(D82="décembre","12","06"))</f>
        <v>201712</v>
      </c>
      <c r="D82" s="8" t="s">
        <v>84</v>
      </c>
      <c r="E82" s="7">
        <v>2017</v>
      </c>
      <c r="F82" s="7" t="s">
        <v>399</v>
      </c>
      <c r="G82" s="7" t="s">
        <v>400</v>
      </c>
      <c r="H82" s="7">
        <v>68</v>
      </c>
      <c r="I82" s="8" t="s">
        <v>87</v>
      </c>
      <c r="J82" s="9">
        <v>17877</v>
      </c>
      <c r="K82" s="9">
        <v>43066</v>
      </c>
      <c r="L82" s="9">
        <v>43082</v>
      </c>
      <c r="M82" s="7">
        <v>16</v>
      </c>
      <c r="N82" s="8" t="s">
        <v>89</v>
      </c>
      <c r="O82" s="8" t="str">
        <f>IF(N82="Hemato","",IF(P82="CHC","Digestif",IF(P82="colon","Digestif",IF(P82="cholangiocarcinome","Digestif",IF(P82="corticosurrenalome","Surrenale",IF(P82="ependymome du cervelet","Cérébral",IF(P82="gastrique","Digestif",IF(P82="melanome","Cutané",IF(P82="oesophage","Digestif",IF(P82="ovaire","Gynécologique",IF(P82="pancreas","Digestif",IF(P82="prostate","Prostate",IF(P82="renal","Urinaire",IF(P82="sein","Gynécologique",IF(P82="TNE","TNE",IF(P82="uterus","Gynécologique",IF(P82="vessie","Urinaire",IF(P82="ORL","ORL",IF(P82="indeterminé","Indéterminé","")))))))))))))))))))</f>
        <v>Gynécologique</v>
      </c>
      <c r="P82" s="8" t="s">
        <v>180</v>
      </c>
      <c r="Q82" s="7">
        <v>164</v>
      </c>
      <c r="R82" s="7">
        <v>74</v>
      </c>
      <c r="S82" s="7">
        <v>65</v>
      </c>
      <c r="T82" s="7" t="s">
        <v>92</v>
      </c>
      <c r="U82" s="7">
        <f>IF('Référentiel recueil de données'!$Q82="NC","NC",IF('Référentiel recueil de données'!$S82="NC","NC",ROUND('Référentiel recueil de données'!$S82/('Référentiel recueil de données'!$Q82*'Référentiel recueil de données'!$Q82)*10000,0)))</f>
        <v>24</v>
      </c>
      <c r="V82" s="54" t="str">
        <f>IF(OR(Table_2[[#This Row],[interval imc]]="NC",Table_2[[#This Row],[interval imc]]=0),"non renseigné","renseigné")</f>
        <v>renseigné</v>
      </c>
      <c r="W82" s="54" t="str">
        <f>IF('Référentiel recueil de données'!$U42="NC","NC",IF(U82&lt;18.5,"&lt;18,5",IF(AND(U82&gt;=18.5,U82&lt;25),"entre 18,5 et 25",IF(AND(U82&gt;=25,U82&lt;30),"entre 25 et 30",IF(U82&gt;=30,"supérieur à 30")))))</f>
        <v>entre 18,5 et 25</v>
      </c>
      <c r="X82" s="7">
        <v>1</v>
      </c>
      <c r="Y82" s="54" t="str">
        <f>IF(X82=0,0,IF(AND(X82&gt;0,X82&lt;5),"entre 1 et 5",IF(AND(X82&gt;=5,X82&lt;=10),"entre 5 et 10",IF(X82&gt;10,"supérieur à 10","????"))))</f>
        <v>entre 1 et 5</v>
      </c>
      <c r="Z82" s="54" t="str">
        <f>IF(AND(ISNUMBER(Table_2[[#This Row],[poids_entree]]),ISNUMBER(Table_2[[#This Row],[poids_sortie]])),Table_2[[#This Row],[poids_sortie]]-Table_2[[#This Row],[poids_entree]],"NC")</f>
        <v>NC</v>
      </c>
      <c r="AA82" s="54">
        <f>IF(AND(ISNUMBER(Table_2[[#This Row],[poids_init]]),ISNUMBER(Table_2[[#This Row],[poids_entree]])),Table_2[[#This Row],[poids_entree]]-Table_2[[#This Row],[poids_init]],"NC")</f>
        <v>-9</v>
      </c>
      <c r="AB82" s="7">
        <f>IF(S82="NC","NC",IF(R82="NC","NC",ROUND(((R82-S82)/R82)*100,0)))</f>
        <v>12</v>
      </c>
      <c r="AC82" s="16" t="str">
        <f>IF(Z82="NC","NC",IF(Z82&gt;=0,"perte","gain"))</f>
        <v>NC</v>
      </c>
      <c r="AD82" s="7" t="str">
        <f>IF(AA82="NC","NC",IF(AA82&gt;=0,"perte","gain"))</f>
        <v>gain</v>
      </c>
      <c r="AE82" s="7" t="str">
        <f>IF(T82="NC","NC",IF(S82="NC","NC",ROUND(((S82-T82)/S82)*100,0)))</f>
        <v>NC</v>
      </c>
      <c r="AF82" s="7" t="str">
        <f>IF(ISNUMBER(Table_2[[#This Row],[% perte de poids DH]]),AE82*(-1),"NC")</f>
        <v>NC</v>
      </c>
      <c r="AG82" s="16" t="str">
        <f>IF(AE82="NC","non renseigné","renseigné")</f>
        <v>non renseigné</v>
      </c>
      <c r="AH82" s="7" t="str">
        <f>IF(AB82="NC","non renseigné","renseigné")</f>
        <v>renseigné</v>
      </c>
      <c r="AI82" s="54" t="str">
        <f>IF(OR(Table_2[[#This Row],[albumine]]="NC",Table_2[[#This Row],[albumine]]=0),"non renseigné","renseigné")</f>
        <v>renseigné</v>
      </c>
      <c r="AJ82" s="7">
        <v>31</v>
      </c>
      <c r="AK82" s="8" t="s">
        <v>643</v>
      </c>
      <c r="AL82" s="7" t="s">
        <v>92</v>
      </c>
      <c r="AM82" s="7" t="s">
        <v>92</v>
      </c>
      <c r="AN82" s="7" t="s">
        <v>92</v>
      </c>
      <c r="AO82" s="7" t="s">
        <v>92</v>
      </c>
      <c r="AP82" s="9">
        <v>43082</v>
      </c>
      <c r="AQ82" s="9">
        <v>43398</v>
      </c>
      <c r="AR82" s="8">
        <v>0</v>
      </c>
      <c r="AS82" s="7">
        <v>0</v>
      </c>
      <c r="AT82" s="7" t="s">
        <v>92</v>
      </c>
      <c r="AU82" s="8" t="s">
        <v>95</v>
      </c>
      <c r="AV82" s="7" t="s">
        <v>92</v>
      </c>
      <c r="AW82" s="7" t="s">
        <v>92</v>
      </c>
      <c r="AX82" s="8" t="s">
        <v>94</v>
      </c>
      <c r="AY82" s="8" t="s">
        <v>95</v>
      </c>
      <c r="AZ82" s="8" t="s">
        <v>95</v>
      </c>
      <c r="BA82" s="7" t="s">
        <v>92</v>
      </c>
      <c r="BB82" s="7" t="s">
        <v>92</v>
      </c>
      <c r="BC82" s="8" t="s">
        <v>95</v>
      </c>
      <c r="BD82" s="8" t="s">
        <v>96</v>
      </c>
      <c r="BE82" s="7" t="s">
        <v>92</v>
      </c>
      <c r="BF82" s="7" t="s">
        <v>92</v>
      </c>
      <c r="BG82" s="7" t="s">
        <v>92</v>
      </c>
      <c r="BH82" s="7" t="s">
        <v>92</v>
      </c>
      <c r="BI82" s="7" t="s">
        <v>92</v>
      </c>
      <c r="BJ82" s="7" t="s">
        <v>92</v>
      </c>
      <c r="BK82" s="7" t="s">
        <v>92</v>
      </c>
      <c r="BL82" s="7" t="s">
        <v>92</v>
      </c>
      <c r="BM82" s="7" t="s">
        <v>92</v>
      </c>
      <c r="BN82" s="7" t="s">
        <v>92</v>
      </c>
      <c r="BO82" s="9" t="s">
        <v>92</v>
      </c>
      <c r="BP82" s="7" t="s">
        <v>92</v>
      </c>
      <c r="BQ82" s="10" t="s">
        <v>95</v>
      </c>
      <c r="BR82" s="10" t="s">
        <v>94</v>
      </c>
      <c r="BS82" s="10" t="s">
        <v>105</v>
      </c>
      <c r="BT82" s="10" t="s">
        <v>95</v>
      </c>
      <c r="BU82" s="11" t="s">
        <v>92</v>
      </c>
      <c r="BV82" s="10" t="s">
        <v>92</v>
      </c>
      <c r="BW82" s="10" t="s">
        <v>92</v>
      </c>
      <c r="BX82" s="10"/>
      <c r="BY82" s="10"/>
      <c r="BZ82" s="10"/>
      <c r="CA82" s="10"/>
      <c r="CB82" s="10"/>
      <c r="CC82" s="10"/>
      <c r="CD82" s="10"/>
      <c r="CE82" s="10"/>
      <c r="CF82" s="7" t="s">
        <v>92</v>
      </c>
      <c r="CG82" s="7" t="s">
        <v>401</v>
      </c>
      <c r="CH82" s="10"/>
      <c r="CI82" s="17"/>
      <c r="CJ82" s="10"/>
      <c r="CK82" s="17"/>
      <c r="CL82" s="12" t="str">
        <f>IF( AND(ISNUMBER(CI82),ISNUMBER(CK82)),DATEDIF(CI82,CK82,"D"),"")</f>
        <v/>
      </c>
    </row>
    <row r="83" spans="1:90">
      <c r="A83" s="7">
        <v>137</v>
      </c>
      <c r="B83" s="7" t="str">
        <f>IF(C83="201612","A",IF(C83="201706","B",IF(C83="201712","C",IF(C83="201806","D"))))</f>
        <v>C</v>
      </c>
      <c r="C83" s="54" t="str">
        <f>CONCATENATE(E83,IF(D83="décembre","12","06"))</f>
        <v>201712</v>
      </c>
      <c r="D83" s="8" t="s">
        <v>84</v>
      </c>
      <c r="E83" s="7">
        <v>2017</v>
      </c>
      <c r="F83" s="7" t="s">
        <v>402</v>
      </c>
      <c r="G83" s="8" t="s">
        <v>403</v>
      </c>
      <c r="H83" s="7">
        <v>70</v>
      </c>
      <c r="I83" s="8" t="s">
        <v>87</v>
      </c>
      <c r="J83" s="9">
        <v>17229</v>
      </c>
      <c r="K83" s="9">
        <v>43042</v>
      </c>
      <c r="L83" s="9">
        <v>43073</v>
      </c>
      <c r="M83" s="7">
        <v>31</v>
      </c>
      <c r="N83" s="8" t="s">
        <v>130</v>
      </c>
      <c r="O83" s="8" t="str">
        <f>IF(N83="Hemato","",IF(P83="CHC","Digestif",IF(P83="colon","Digestif",IF(P83="cholangiocarcinome","Digestif",IF(P83="corticosurrenalome","Surrenale",IF(P83="ependymome du cervelet","Cérébral",IF(P83="gastrique","Digestif",IF(P83="melanome","Cutané",IF(P83="oesophage","Digestif",IF(P83="ovaire","Gynécologique",IF(P83="pancreas","Digestif",IF(P83="prostate","Prostate",IF(P83="renal","Urinaire",IF(P83="sein","Gynécologique",IF(P83="TNE","TNE",IF(P83="uterus","Gynécologique",IF(P83="vessie","Urinaire",IF(P83="ORL","ORL",IF(P83="indeterminé","Indéterminé","")))))))))))))))))))</f>
        <v/>
      </c>
      <c r="P83" s="7" t="s">
        <v>196</v>
      </c>
      <c r="Q83" s="7">
        <v>165</v>
      </c>
      <c r="R83" s="7">
        <v>80</v>
      </c>
      <c r="S83" s="7">
        <v>80</v>
      </c>
      <c r="T83" s="7" t="s">
        <v>92</v>
      </c>
      <c r="U83" s="7">
        <f>IF('Référentiel recueil de données'!$Q83="NC","NC",IF('Référentiel recueil de données'!$S83="NC","NC",ROUND('Référentiel recueil de données'!$S83/('Référentiel recueil de données'!$Q83*'Référentiel recueil de données'!$Q83)*10000,0)))</f>
        <v>29</v>
      </c>
      <c r="V83" s="54" t="str">
        <f>IF(OR(Table_2[[#This Row],[interval imc]]="NC",Table_2[[#This Row],[interval imc]]=0),"non renseigné","renseigné")</f>
        <v>renseigné</v>
      </c>
      <c r="W83" s="54" t="str">
        <f>IF('Référentiel recueil de données'!$U43="NC","NC",IF(U83&lt;18.5,"&lt;18,5",IF(AND(U83&gt;=18.5,U83&lt;25),"entre 18,5 et 25",IF(AND(U83&gt;=25,U83&lt;30),"entre 25 et 30",IF(U83&gt;=30,"supérieur à 30")))))</f>
        <v>entre 25 et 30</v>
      </c>
      <c r="X83" s="7">
        <v>1</v>
      </c>
      <c r="Y83" s="54" t="str">
        <f>IF(X83=0,0,IF(AND(X83&gt;0,X83&lt;5),"entre 1 et 5",IF(AND(X83&gt;=5,X83&lt;=10),"entre 5 et 10",IF(X83&gt;10,"supérieur à 10","????"))))</f>
        <v>entre 1 et 5</v>
      </c>
      <c r="Z83" s="54" t="str">
        <f>IF(AND(ISNUMBER(Table_2[[#This Row],[poids_entree]]),ISNUMBER(Table_2[[#This Row],[poids_sortie]])),Table_2[[#This Row],[poids_sortie]]-Table_2[[#This Row],[poids_entree]],"NC")</f>
        <v>NC</v>
      </c>
      <c r="AA83" s="54">
        <f>IF(AND(ISNUMBER(Table_2[[#This Row],[poids_init]]),ISNUMBER(Table_2[[#This Row],[poids_entree]])),Table_2[[#This Row],[poids_entree]]-Table_2[[#This Row],[poids_init]],"NC")</f>
        <v>0</v>
      </c>
      <c r="AB83" s="7">
        <f>IF(S83="NC","NC",IF(R83="NC","NC",ROUND(((R83-S83)/R83)*100,0)))</f>
        <v>0</v>
      </c>
      <c r="AC83" s="16" t="str">
        <f>IF(Z83="NC","NC",IF(Z83&gt;=0,"perte","gain"))</f>
        <v>NC</v>
      </c>
      <c r="AD83" s="7" t="str">
        <f>IF(AA83="NC","NC",IF(AA83&gt;=0,"perte","gain"))</f>
        <v>perte</v>
      </c>
      <c r="AE83" s="7" t="str">
        <f>IF(T83="NC","NC",IF(S83="NC","NC",ROUND(((S83-T83)/S83)*100,0)))</f>
        <v>NC</v>
      </c>
      <c r="AF83" s="7" t="str">
        <f>IF(ISNUMBER(Table_2[[#This Row],[% perte de poids DH]]),AE83*(-1),"NC")</f>
        <v>NC</v>
      </c>
      <c r="AG83" s="16" t="str">
        <f>IF(AE83="NC","non renseigné","renseigné")</f>
        <v>non renseigné</v>
      </c>
      <c r="AH83" s="7" t="str">
        <f>IF(AB83="NC","non renseigné","renseigné")</f>
        <v>renseigné</v>
      </c>
      <c r="AI83" s="54" t="str">
        <f>IF(OR(Table_2[[#This Row],[albumine]]="NC",Table_2[[#This Row],[albumine]]=0),"non renseigné","renseigné")</f>
        <v>renseigné</v>
      </c>
      <c r="AJ83" s="7">
        <v>28</v>
      </c>
      <c r="AK83" s="8" t="s">
        <v>645</v>
      </c>
      <c r="AL83" s="7" t="s">
        <v>92</v>
      </c>
      <c r="AM83" s="7">
        <v>119</v>
      </c>
      <c r="AN83" s="7" t="s">
        <v>92</v>
      </c>
      <c r="AO83" s="7" t="s">
        <v>92</v>
      </c>
      <c r="AP83" s="9">
        <v>43214</v>
      </c>
      <c r="AQ83" s="9">
        <v>43204</v>
      </c>
      <c r="AR83" s="8">
        <v>0</v>
      </c>
      <c r="AS83" s="7">
        <v>0</v>
      </c>
      <c r="AT83" s="7" t="s">
        <v>132</v>
      </c>
      <c r="AU83" s="7" t="s">
        <v>92</v>
      </c>
      <c r="AV83" s="7" t="s">
        <v>92</v>
      </c>
      <c r="AW83" s="7" t="s">
        <v>92</v>
      </c>
      <c r="AX83" s="8" t="s">
        <v>94</v>
      </c>
      <c r="AY83" s="8" t="s">
        <v>94</v>
      </c>
      <c r="AZ83" s="8" t="s">
        <v>95</v>
      </c>
      <c r="BA83" s="7" t="s">
        <v>92</v>
      </c>
      <c r="BB83" s="7" t="s">
        <v>92</v>
      </c>
      <c r="BC83" s="8" t="s">
        <v>95</v>
      </c>
      <c r="BD83" s="8" t="s">
        <v>96</v>
      </c>
      <c r="BE83" s="7" t="s">
        <v>92</v>
      </c>
      <c r="BF83" s="7" t="s">
        <v>92</v>
      </c>
      <c r="BG83" s="7" t="s">
        <v>92</v>
      </c>
      <c r="BH83" s="7" t="s">
        <v>92</v>
      </c>
      <c r="BI83" s="7" t="s">
        <v>92</v>
      </c>
      <c r="BJ83" s="7" t="s">
        <v>92</v>
      </c>
      <c r="BK83" s="7" t="s">
        <v>92</v>
      </c>
      <c r="BL83" s="8" t="s">
        <v>94</v>
      </c>
      <c r="BM83" s="7" t="s">
        <v>92</v>
      </c>
      <c r="BN83" s="7" t="s">
        <v>92</v>
      </c>
      <c r="BO83" s="9" t="s">
        <v>92</v>
      </c>
      <c r="BP83" s="7" t="s">
        <v>92</v>
      </c>
      <c r="BQ83" s="10" t="s">
        <v>95</v>
      </c>
      <c r="BR83" s="10" t="s">
        <v>94</v>
      </c>
      <c r="BS83" s="10" t="s">
        <v>105</v>
      </c>
      <c r="BT83" s="10" t="s">
        <v>94</v>
      </c>
      <c r="BU83" s="11">
        <v>43055</v>
      </c>
      <c r="BV83" s="10" t="s">
        <v>379</v>
      </c>
      <c r="BW83" s="10" t="s">
        <v>92</v>
      </c>
      <c r="BX83" s="10"/>
      <c r="BY83" s="10"/>
      <c r="BZ83" s="10" t="s">
        <v>94</v>
      </c>
      <c r="CA83" s="10"/>
      <c r="CB83" s="10"/>
      <c r="CC83" s="10"/>
      <c r="CD83" s="10"/>
      <c r="CE83" s="10"/>
      <c r="CF83" s="7" t="s">
        <v>404</v>
      </c>
      <c r="CG83" s="7" t="s">
        <v>92</v>
      </c>
      <c r="CH83" s="10" t="s">
        <v>95</v>
      </c>
      <c r="CI83" s="17">
        <v>43064</v>
      </c>
      <c r="CJ83" s="10" t="s">
        <v>94</v>
      </c>
      <c r="CK83" s="17">
        <v>43212</v>
      </c>
      <c r="CL83" s="12">
        <f>IF( AND(ISNUMBER(CI83),ISNUMBER(CK83)),DATEDIF(CI83,CK83,"D"),"")</f>
        <v>148</v>
      </c>
    </row>
    <row r="84" spans="1:90">
      <c r="A84" s="7">
        <v>106</v>
      </c>
      <c r="B84" s="7" t="str">
        <f>IF(C84="201612","A",IF(C84="201706","B",IF(C84="201712","C",IF(C84="201806","D"))))</f>
        <v>D</v>
      </c>
      <c r="C84" s="54" t="str">
        <f>CONCATENATE(E84,IF(D84="décembre","12","06"))</f>
        <v>201806</v>
      </c>
      <c r="D84" s="8" t="s">
        <v>100</v>
      </c>
      <c r="E84" s="7">
        <v>2018</v>
      </c>
      <c r="F84" s="7" t="s">
        <v>405</v>
      </c>
      <c r="G84" s="7" t="s">
        <v>406</v>
      </c>
      <c r="H84" s="7">
        <v>77</v>
      </c>
      <c r="I84" s="8" t="s">
        <v>87</v>
      </c>
      <c r="J84" s="9">
        <v>14946</v>
      </c>
      <c r="K84" s="9">
        <v>43238</v>
      </c>
      <c r="L84" s="9">
        <v>43262</v>
      </c>
      <c r="M84" s="7">
        <v>24</v>
      </c>
      <c r="N84" s="8" t="s">
        <v>130</v>
      </c>
      <c r="O84" s="8" t="str">
        <f>IF(N84="Hemato","",IF(P84="CHC","Digestif",IF(P84="colon","Digestif",IF(P84="cholangiocarcinome","Digestif",IF(P84="corticosurrenalome","Surrenale",IF(P84="ependymome du cervelet","Cérébral",IF(P84="gastrique","Digestif",IF(P84="melanome","Cutané",IF(P84="oesophage","Digestif",IF(P84="ovaire","Gynécologique",IF(P84="pancreas","Digestif",IF(P84="prostate","Prostate",IF(P84="renal","Urinaire",IF(P84="sein","Gynécologique",IF(P84="TNE","TNE",IF(P84="uterus","Gynécologique",IF(P84="vessie","Urinaire",IF(P84="ORL","ORL",IF(P84="indeterminé","Indéterminé","")))))))))))))))))))</f>
        <v/>
      </c>
      <c r="P84" s="7" t="s">
        <v>407</v>
      </c>
      <c r="Q84" s="7">
        <v>165</v>
      </c>
      <c r="R84" s="7" t="s">
        <v>92</v>
      </c>
      <c r="S84" s="7">
        <v>72</v>
      </c>
      <c r="T84" s="7">
        <v>68</v>
      </c>
      <c r="U84" s="7">
        <f>IF('Référentiel recueil de données'!$Q84="NC","NC",IF('Référentiel recueil de données'!$S84="NC","NC",ROUND('Référentiel recueil de données'!$S84/('Référentiel recueil de données'!$Q84*'Référentiel recueil de données'!$Q84)*10000,0)))</f>
        <v>26</v>
      </c>
      <c r="V84" s="54" t="str">
        <f>IF(OR(Table_2[[#This Row],[interval imc]]="NC",Table_2[[#This Row],[interval imc]]=0),"non renseigné","renseigné")</f>
        <v>renseigné</v>
      </c>
      <c r="W84" s="54" t="str">
        <f>IF('Référentiel recueil de données'!$U78="NC","NC",IF(U84&lt;18.5,"&lt;18,5",IF(AND(U84&gt;=18.5,U84&lt;25),"entre 18,5 et 25",IF(AND(U84&gt;=25,U84&lt;30),"entre 25 et 30",IF(U84&gt;=30,"supérieur à 30")))))</f>
        <v>entre 25 et 30</v>
      </c>
      <c r="X84" s="7">
        <v>3</v>
      </c>
      <c r="Y84" s="54" t="str">
        <f>IF(X84=0,0,IF(AND(X84&gt;0,X84&lt;5),"entre 1 et 5",IF(AND(X84&gt;=5,X84&lt;=10),"entre 5 et 10",IF(X84&gt;10,"supérieur à 10","????"))))</f>
        <v>entre 1 et 5</v>
      </c>
      <c r="Z84" s="54">
        <f>IF(AND(ISNUMBER(Table_2[[#This Row],[poids_entree]]),ISNUMBER(Table_2[[#This Row],[poids_sortie]])),Table_2[[#This Row],[poids_sortie]]-Table_2[[#This Row],[poids_entree]],"NC")</f>
        <v>-4</v>
      </c>
      <c r="AA84" s="54" t="str">
        <f>IF(AND(ISNUMBER(Table_2[[#This Row],[poids_init]]),ISNUMBER(Table_2[[#This Row],[poids_entree]])),Table_2[[#This Row],[poids_entree]]-Table_2[[#This Row],[poids_init]],"NC")</f>
        <v>NC</v>
      </c>
      <c r="AB84" s="7" t="str">
        <f>IF(S84="NC","NC",IF(R84="NC","NC",ROUND(((R84-S84)/R84)*100,0)))</f>
        <v>NC</v>
      </c>
      <c r="AC84" s="16" t="str">
        <f>IF(Z84="NC","NC",IF(Z84&gt;=0,"perte","gain"))</f>
        <v>gain</v>
      </c>
      <c r="AD84" s="7" t="str">
        <f>IF(AA84="NC","NC",IF(AA84&gt;=0,"perte","gain"))</f>
        <v>NC</v>
      </c>
      <c r="AE84" s="7">
        <f>IF(T84="NC","NC",IF(S84="NC","NC",ROUND(((S84-T84)/S84)*100,0)))</f>
        <v>6</v>
      </c>
      <c r="AF84" s="7">
        <f>IF(ISNUMBER(Table_2[[#This Row],[% perte de poids DH]]),AE84*(-1),"NC")</f>
        <v>-6</v>
      </c>
      <c r="AG84" s="16" t="str">
        <f>IF(AE84="NC","non renseigné","renseigné")</f>
        <v>renseigné</v>
      </c>
      <c r="AH84" s="7" t="str">
        <f>IF(AB84="NC","non renseigné","renseigné")</f>
        <v>non renseigné</v>
      </c>
      <c r="AI84" s="54" t="str">
        <f>IF(OR(Table_2[[#This Row],[albumine]]="NC",Table_2[[#This Row],[albumine]]=0),"non renseigné","renseigné")</f>
        <v>renseigné</v>
      </c>
      <c r="AJ84" s="7">
        <v>27</v>
      </c>
      <c r="AK84" s="8" t="s">
        <v>645</v>
      </c>
      <c r="AL84" s="7" t="s">
        <v>92</v>
      </c>
      <c r="AM84" s="7">
        <v>29</v>
      </c>
      <c r="AN84" s="7" t="s">
        <v>92</v>
      </c>
      <c r="AO84" s="7" t="s">
        <v>92</v>
      </c>
      <c r="AP84" s="9">
        <v>43287</v>
      </c>
      <c r="AQ84" s="9">
        <v>43279</v>
      </c>
      <c r="AR84" s="7">
        <v>1</v>
      </c>
      <c r="AS84" s="7">
        <v>0</v>
      </c>
      <c r="AT84" s="7" t="s">
        <v>92</v>
      </c>
      <c r="AU84" s="8" t="s">
        <v>95</v>
      </c>
      <c r="AV84" s="7" t="s">
        <v>92</v>
      </c>
      <c r="AW84" s="8" t="s">
        <v>95</v>
      </c>
      <c r="AX84" s="8" t="s">
        <v>94</v>
      </c>
      <c r="AY84" s="8" t="s">
        <v>94</v>
      </c>
      <c r="AZ84" s="8" t="s">
        <v>94</v>
      </c>
      <c r="BA84" s="8" t="s">
        <v>94</v>
      </c>
      <c r="BB84" s="8" t="s">
        <v>95</v>
      </c>
      <c r="BC84" s="8" t="s">
        <v>95</v>
      </c>
      <c r="BD84" s="8" t="s">
        <v>96</v>
      </c>
      <c r="BE84" s="7" t="s">
        <v>92</v>
      </c>
      <c r="BF84" s="7" t="s">
        <v>92</v>
      </c>
      <c r="BG84" s="7" t="s">
        <v>92</v>
      </c>
      <c r="BH84" s="7" t="s">
        <v>92</v>
      </c>
      <c r="BI84" s="7" t="s">
        <v>92</v>
      </c>
      <c r="BJ84" s="7" t="s">
        <v>92</v>
      </c>
      <c r="BK84" s="7" t="s">
        <v>92</v>
      </c>
      <c r="BL84" s="8" t="s">
        <v>95</v>
      </c>
      <c r="BM84" s="7" t="s">
        <v>92</v>
      </c>
      <c r="BN84" s="7" t="s">
        <v>92</v>
      </c>
      <c r="BO84" s="9" t="s">
        <v>92</v>
      </c>
      <c r="BP84" s="7" t="s">
        <v>92</v>
      </c>
      <c r="BQ84" s="10" t="s">
        <v>95</v>
      </c>
      <c r="BR84" s="10" t="s">
        <v>94</v>
      </c>
      <c r="BS84" s="10" t="s">
        <v>105</v>
      </c>
      <c r="BT84" s="10" t="s">
        <v>95</v>
      </c>
      <c r="BU84" s="11" t="s">
        <v>92</v>
      </c>
      <c r="BV84" s="10" t="s">
        <v>92</v>
      </c>
      <c r="BW84" s="10" t="s">
        <v>92</v>
      </c>
      <c r="BX84" s="10"/>
      <c r="BY84" s="10"/>
      <c r="BZ84" s="10"/>
      <c r="CA84" s="10"/>
      <c r="CB84" s="10"/>
      <c r="CC84" s="10"/>
      <c r="CD84" s="10"/>
      <c r="CE84" s="10"/>
      <c r="CF84" s="7" t="s">
        <v>408</v>
      </c>
      <c r="CG84" s="7" t="s">
        <v>92</v>
      </c>
      <c r="CH84" s="10"/>
      <c r="CI84" s="17"/>
      <c r="CJ84" s="10"/>
      <c r="CK84" s="17"/>
      <c r="CL84" s="12" t="str">
        <f>IF( AND(ISNUMBER(CI84),ISNUMBER(CK84)),DATEDIF(CI84,CK84,"D"),"")</f>
        <v/>
      </c>
    </row>
    <row r="85" spans="1:90" ht="30">
      <c r="A85" s="7">
        <v>107</v>
      </c>
      <c r="B85" s="7" t="str">
        <f>IF(C85="201612","A",IF(C85="201706","B",IF(C85="201712","C",IF(C85="201806","D"))))</f>
        <v>D</v>
      </c>
      <c r="C85" s="54" t="str">
        <f>CONCATENATE(E85,IF(D85="décembre","12","06"))</f>
        <v>201806</v>
      </c>
      <c r="D85" s="8" t="s">
        <v>100</v>
      </c>
      <c r="E85" s="7">
        <v>2018</v>
      </c>
      <c r="F85" s="7" t="s">
        <v>409</v>
      </c>
      <c r="G85" s="7" t="s">
        <v>277</v>
      </c>
      <c r="H85" s="7">
        <v>55</v>
      </c>
      <c r="I85" s="8" t="s">
        <v>136</v>
      </c>
      <c r="J85" s="9">
        <v>22938</v>
      </c>
      <c r="K85" s="9">
        <v>43254</v>
      </c>
      <c r="L85" s="9">
        <v>43257</v>
      </c>
      <c r="M85" s="7">
        <v>3</v>
      </c>
      <c r="N85" s="8" t="s">
        <v>130</v>
      </c>
      <c r="O85" s="8" t="str">
        <f>IF(N85="Hemato","",IF(P85="CHC","Digestif",IF(P85="colon","Digestif",IF(P85="cholangiocarcinome","Digestif",IF(P85="corticosurrenalome","Surrenale",IF(P85="ependymome du cervelet","Cérébral",IF(P85="gastrique","Digestif",IF(P85="melanome","Cutané",IF(P85="oesophage","Digestif",IF(P85="ovaire","Gynécologique",IF(P85="pancreas","Digestif",IF(P85="prostate","Prostate",IF(P85="renal","Urinaire",IF(P85="sein","Gynécologique",IF(P85="TNE","TNE",IF(P85="uterus","Gynécologique",IF(P85="vessie","Urinaire",IF(P85="ORL","ORL",IF(P85="indeterminé","Indéterminé","")))))))))))))))))))</f>
        <v/>
      </c>
      <c r="P85" s="7" t="s">
        <v>410</v>
      </c>
      <c r="Q85" s="7">
        <v>184</v>
      </c>
      <c r="R85" s="7" t="s">
        <v>92</v>
      </c>
      <c r="S85" s="7">
        <v>79</v>
      </c>
      <c r="T85" s="7" t="s">
        <v>92</v>
      </c>
      <c r="U85" s="7">
        <f>IF('Référentiel recueil de données'!$Q85="NC","NC",IF('Référentiel recueil de données'!$S85="NC","NC",ROUND('Référentiel recueil de données'!$S85/('Référentiel recueil de données'!$Q85*'Référentiel recueil de données'!$Q85)*10000,0)))</f>
        <v>23</v>
      </c>
      <c r="V85" s="54" t="str">
        <f>IF(OR(Table_2[[#This Row],[interval imc]]="NC",Table_2[[#This Row],[interval imc]]=0),"non renseigné","renseigné")</f>
        <v>renseigné</v>
      </c>
      <c r="W85" s="54" t="str">
        <f>IF('Référentiel recueil de données'!$U44="NC","NC",IF(U85&lt;18.5,"&lt;18,5",IF(AND(U85&gt;=18.5,U85&lt;25),"entre 18,5 et 25",IF(AND(U85&gt;=25,U85&lt;30),"entre 25 et 30",IF(U85&gt;=30,"supérieur à 30")))))</f>
        <v>entre 18,5 et 25</v>
      </c>
      <c r="X85" s="7">
        <v>1</v>
      </c>
      <c r="Y85" s="54" t="str">
        <f>IF(X85=0,0,IF(AND(X85&gt;0,X85&lt;5),"entre 1 et 5",IF(AND(X85&gt;=5,X85&lt;=10),"entre 5 et 10",IF(X85&gt;10,"supérieur à 10","????"))))</f>
        <v>entre 1 et 5</v>
      </c>
      <c r="Z85" s="54" t="str">
        <f>IF(AND(ISNUMBER(Table_2[[#This Row],[poids_entree]]),ISNUMBER(Table_2[[#This Row],[poids_sortie]])),Table_2[[#This Row],[poids_sortie]]-Table_2[[#This Row],[poids_entree]],"NC")</f>
        <v>NC</v>
      </c>
      <c r="AA85" s="54" t="str">
        <f>IF(AND(ISNUMBER(Table_2[[#This Row],[poids_init]]),ISNUMBER(Table_2[[#This Row],[poids_entree]])),Table_2[[#This Row],[poids_entree]]-Table_2[[#This Row],[poids_init]],"NC")</f>
        <v>NC</v>
      </c>
      <c r="AB85" s="7" t="str">
        <f>IF(S85="NC","NC",IF(R85="NC","NC",ROUND(((R85-S85)/R85)*100,0)))</f>
        <v>NC</v>
      </c>
      <c r="AC85" s="16" t="str">
        <f>IF(Z85="NC","NC",IF(Z85&gt;=0,"perte","gain"))</f>
        <v>NC</v>
      </c>
      <c r="AD85" s="7" t="str">
        <f>IF(AA85="NC","NC",IF(AA85&gt;=0,"perte","gain"))</f>
        <v>NC</v>
      </c>
      <c r="AE85" s="7" t="str">
        <f>IF(T85="NC","NC",IF(S85="NC","NC",ROUND(((S85-T85)/S85)*100,0)))</f>
        <v>NC</v>
      </c>
      <c r="AF85" s="7" t="str">
        <f>IF(ISNUMBER(Table_2[[#This Row],[% perte de poids DH]]),AE85*(-1),"NC")</f>
        <v>NC</v>
      </c>
      <c r="AG85" s="16" t="str">
        <f>IF(AE85="NC","non renseigné","renseigné")</f>
        <v>non renseigné</v>
      </c>
      <c r="AH85" s="7" t="str">
        <f>IF(AB85="NC","non renseigné","renseigné")</f>
        <v>non renseigné</v>
      </c>
      <c r="AI85" s="54" t="str">
        <f>IF(OR(Table_2[[#This Row],[albumine]]="NC",Table_2[[#This Row],[albumine]]=0),"non renseigné","renseigné")</f>
        <v>non renseigné</v>
      </c>
      <c r="AJ85" s="7" t="s">
        <v>92</v>
      </c>
      <c r="AK85" s="8" t="s">
        <v>646</v>
      </c>
      <c r="AL85" s="7" t="s">
        <v>92</v>
      </c>
      <c r="AM85" s="7" t="s">
        <v>92</v>
      </c>
      <c r="AN85" s="7" t="s">
        <v>92</v>
      </c>
      <c r="AO85" s="7" t="s">
        <v>92</v>
      </c>
      <c r="AP85" s="9">
        <v>43285</v>
      </c>
      <c r="AQ85" s="9" t="s">
        <v>92</v>
      </c>
      <c r="AR85" s="8">
        <v>0</v>
      </c>
      <c r="AS85" s="7">
        <v>0</v>
      </c>
      <c r="AT85" s="7" t="s">
        <v>92</v>
      </c>
      <c r="AU85" s="7" t="s">
        <v>92</v>
      </c>
      <c r="AV85" s="7" t="s">
        <v>92</v>
      </c>
      <c r="AW85" s="7" t="s">
        <v>92</v>
      </c>
      <c r="AX85" s="8" t="s">
        <v>95</v>
      </c>
      <c r="AY85" s="8" t="s">
        <v>95</v>
      </c>
      <c r="AZ85" s="8" t="s">
        <v>95</v>
      </c>
      <c r="BA85" s="7" t="s">
        <v>92</v>
      </c>
      <c r="BB85" s="7" t="s">
        <v>92</v>
      </c>
      <c r="BC85" s="8" t="s">
        <v>95</v>
      </c>
      <c r="BD85" s="8" t="s">
        <v>96</v>
      </c>
      <c r="BE85" s="7" t="s">
        <v>92</v>
      </c>
      <c r="BF85" s="7" t="s">
        <v>92</v>
      </c>
      <c r="BG85" s="7" t="s">
        <v>92</v>
      </c>
      <c r="BH85" s="7" t="s">
        <v>92</v>
      </c>
      <c r="BI85" s="7" t="s">
        <v>92</v>
      </c>
      <c r="BJ85" s="7" t="s">
        <v>92</v>
      </c>
      <c r="BK85" s="7" t="s">
        <v>92</v>
      </c>
      <c r="BL85" s="8" t="s">
        <v>95</v>
      </c>
      <c r="BM85" s="7" t="s">
        <v>92</v>
      </c>
      <c r="BN85" s="7" t="s">
        <v>92</v>
      </c>
      <c r="BO85" s="9" t="s">
        <v>92</v>
      </c>
      <c r="BP85" s="7" t="s">
        <v>92</v>
      </c>
      <c r="BQ85" s="10" t="s">
        <v>94</v>
      </c>
      <c r="BR85" s="10" t="s">
        <v>95</v>
      </c>
      <c r="BS85" s="10" t="s">
        <v>97</v>
      </c>
      <c r="BT85" s="10" t="s">
        <v>95</v>
      </c>
      <c r="BU85" s="11" t="s">
        <v>92</v>
      </c>
      <c r="BV85" s="10" t="s">
        <v>92</v>
      </c>
      <c r="BW85" s="10" t="s">
        <v>92</v>
      </c>
      <c r="BX85" s="10"/>
      <c r="BY85" s="10"/>
      <c r="BZ85" s="10"/>
      <c r="CA85" s="10"/>
      <c r="CB85" s="10"/>
      <c r="CC85" s="10"/>
      <c r="CD85" s="10"/>
      <c r="CE85" s="10"/>
      <c r="CF85" s="16" t="s">
        <v>92</v>
      </c>
      <c r="CG85" s="7" t="s">
        <v>92</v>
      </c>
      <c r="CH85" s="10"/>
      <c r="CI85" s="17"/>
      <c r="CJ85" s="10"/>
      <c r="CK85" s="17"/>
      <c r="CL85" s="12" t="str">
        <f>IF( AND(ISNUMBER(CI85),ISNUMBER(CK85)),DATEDIF(CI85,CK85,"D"),"")</f>
        <v/>
      </c>
    </row>
    <row r="86" spans="1:90" ht="30">
      <c r="A86" s="7">
        <v>16</v>
      </c>
      <c r="B86" s="7" t="str">
        <f>IF(C86="201612","A",IF(C86="201706","B",IF(C86="201712","C",IF(C86="201806","D"))))</f>
        <v>B</v>
      </c>
      <c r="C86" s="54" t="str">
        <f>CONCATENATE(E86,IF(D86="décembre","12","06"))</f>
        <v>201706</v>
      </c>
      <c r="D86" s="8" t="s">
        <v>100</v>
      </c>
      <c r="E86" s="7">
        <v>2017</v>
      </c>
      <c r="F86" s="7" t="s">
        <v>411</v>
      </c>
      <c r="G86" s="7" t="s">
        <v>329</v>
      </c>
      <c r="H86" s="7">
        <v>73</v>
      </c>
      <c r="I86" s="8" t="s">
        <v>136</v>
      </c>
      <c r="J86" s="9">
        <v>15725</v>
      </c>
      <c r="K86" s="9">
        <v>42876</v>
      </c>
      <c r="L86" s="9">
        <v>42895</v>
      </c>
      <c r="M86" s="7">
        <v>19</v>
      </c>
      <c r="N86" s="8" t="s">
        <v>412</v>
      </c>
      <c r="O86" s="8" t="str">
        <f>IF(N86="Hemato","",IF(P86="CHC","Digestif",IF(P86="colon","Digestif",IF(P86="cholangiocarcinome","Digestif",IF(P86="corticosurrenalome","Surrenale",IF(P86="ependymome du cervelet","Cérébral",IF(P86="gastrique","Digestif",IF(P86="melanome","Cutané",IF(P86="oesophage","Digestif",IF(P86="ovaire","Gynécologique",IF(P86="pancreas","Digestif",IF(P86="prostate","Prostate",IF(P86="renal","Urinaire",IF(P86="sein","Gynécologique",IF(P86="TNE","TNE",IF(P86="uterus","Gynécologique",IF(P86="vessie","Urinaire",IF(P86="ORL","ORL",IF(P86="indeterminé","Indéterminé","")))))))))))))))))))</f>
        <v/>
      </c>
      <c r="P86" s="8" t="s">
        <v>131</v>
      </c>
      <c r="Q86" s="7" t="s">
        <v>92</v>
      </c>
      <c r="R86" s="7" t="s">
        <v>92</v>
      </c>
      <c r="S86" s="7">
        <v>60</v>
      </c>
      <c r="T86" s="7">
        <v>60</v>
      </c>
      <c r="U86" s="7" t="str">
        <f>IF('Référentiel recueil de données'!$Q86="NC","NC",IF('Référentiel recueil de données'!$S86="NC","NC",ROUND('Référentiel recueil de données'!$S86/('Référentiel recueil de données'!$Q86*'Référentiel recueil de données'!$Q86)*10000,0)))</f>
        <v>NC</v>
      </c>
      <c r="V86" s="54" t="str">
        <f>IF(OR(Table_2[[#This Row],[interval imc]]="NC",Table_2[[#This Row],[interval imc]]=0),"non renseigné","renseigné")</f>
        <v>renseigné</v>
      </c>
      <c r="W86" s="54" t="str">
        <f>IF('Référentiel recueil de données'!$U122="NC","NC",IF(U86&lt;18.5,"&lt;18,5",IF(AND(U86&gt;=18.5,U86&lt;25),"entre 18,5 et 25",IF(AND(U86&gt;=25,U86&lt;30),"entre 25 et 30",IF(U86&gt;=30,"supérieur à 30")))))</f>
        <v>supérieur à 30</v>
      </c>
      <c r="X86" s="7">
        <v>2</v>
      </c>
      <c r="Y86" s="54" t="str">
        <f>IF(X86=0,0,IF(AND(X86&gt;0,X86&lt;5),"entre 1 et 5",IF(AND(X86&gt;=5,X86&lt;=10),"entre 5 et 10",IF(X86&gt;10,"supérieur à 10","????"))))</f>
        <v>entre 1 et 5</v>
      </c>
      <c r="Z86" s="54">
        <f>IF(AND(ISNUMBER(Table_2[[#This Row],[poids_entree]]),ISNUMBER(Table_2[[#This Row],[poids_sortie]])),Table_2[[#This Row],[poids_sortie]]-Table_2[[#This Row],[poids_entree]],"NC")</f>
        <v>0</v>
      </c>
      <c r="AA86" s="54" t="str">
        <f>IF(AND(ISNUMBER(Table_2[[#This Row],[poids_init]]),ISNUMBER(Table_2[[#This Row],[poids_entree]])),Table_2[[#This Row],[poids_entree]]-Table_2[[#This Row],[poids_init]],"NC")</f>
        <v>NC</v>
      </c>
      <c r="AB86" s="7" t="str">
        <f>IF(S86="NC","NC",IF(R86="NC","NC",ROUND(((R86-S86)/R86)*100,0)))</f>
        <v>NC</v>
      </c>
      <c r="AC86" s="16" t="str">
        <f>IF(Z86="NC","NC",IF(Z86&gt;=0,"perte","gain"))</f>
        <v>perte</v>
      </c>
      <c r="AD86" s="7" t="str">
        <f>IF(AA86="NC","NC",IF(AA86&gt;=0,"perte","gain"))</f>
        <v>NC</v>
      </c>
      <c r="AE86" s="7">
        <f>IF(T86="NC","NC",IF(S86="NC","NC",ROUND(((S86-T86)/S86)*100,0)))</f>
        <v>0</v>
      </c>
      <c r="AF86" s="7">
        <f>IF(ISNUMBER(Table_2[[#This Row],[% perte de poids DH]]),AE86*(-1),"NC")</f>
        <v>0</v>
      </c>
      <c r="AG86" s="16" t="str">
        <f>IF(AE86="NC","non renseigné","renseigné")</f>
        <v>renseigné</v>
      </c>
      <c r="AH86" s="7" t="str">
        <f>IF(AB86="NC","non renseigné","renseigné")</f>
        <v>non renseigné</v>
      </c>
      <c r="AI86" s="54" t="str">
        <f>IF(OR(Table_2[[#This Row],[albumine]]="NC",Table_2[[#This Row],[albumine]]=0),"non renseigné","renseigné")</f>
        <v>renseigné</v>
      </c>
      <c r="AJ86" s="7">
        <v>25</v>
      </c>
      <c r="AK86" s="8" t="s">
        <v>645</v>
      </c>
      <c r="AL86" s="8" t="s">
        <v>92</v>
      </c>
      <c r="AM86" s="7">
        <v>0</v>
      </c>
      <c r="AN86" s="7">
        <v>0</v>
      </c>
      <c r="AO86" s="7">
        <v>0</v>
      </c>
      <c r="AP86" s="9">
        <v>42965</v>
      </c>
      <c r="AQ86" s="9" t="s">
        <v>92</v>
      </c>
      <c r="AR86" s="7">
        <v>0</v>
      </c>
      <c r="AS86" s="7">
        <v>0</v>
      </c>
      <c r="AT86" s="7" t="s">
        <v>92</v>
      </c>
      <c r="AU86" s="7" t="s">
        <v>92</v>
      </c>
      <c r="AV86" s="7" t="s">
        <v>92</v>
      </c>
      <c r="AW86" s="7" t="s">
        <v>92</v>
      </c>
      <c r="AX86" s="7" t="s">
        <v>92</v>
      </c>
      <c r="AY86" s="8" t="s">
        <v>95</v>
      </c>
      <c r="AZ86" s="8" t="s">
        <v>95</v>
      </c>
      <c r="BA86" s="7" t="s">
        <v>92</v>
      </c>
      <c r="BB86" s="7" t="s">
        <v>92</v>
      </c>
      <c r="BC86" s="8" t="s">
        <v>95</v>
      </c>
      <c r="BD86" s="8" t="s">
        <v>96</v>
      </c>
      <c r="BE86" s="7" t="s">
        <v>92</v>
      </c>
      <c r="BF86" s="7" t="s">
        <v>92</v>
      </c>
      <c r="BG86" s="7" t="s">
        <v>92</v>
      </c>
      <c r="BH86" s="7" t="s">
        <v>92</v>
      </c>
      <c r="BI86" s="7" t="s">
        <v>92</v>
      </c>
      <c r="BJ86" s="7" t="s">
        <v>92</v>
      </c>
      <c r="BK86" s="7" t="s">
        <v>92</v>
      </c>
      <c r="BL86" s="7" t="s">
        <v>92</v>
      </c>
      <c r="BM86" s="7" t="s">
        <v>92</v>
      </c>
      <c r="BN86" s="7" t="s">
        <v>92</v>
      </c>
      <c r="BO86" s="9" t="s">
        <v>92</v>
      </c>
      <c r="BP86" s="7" t="s">
        <v>92</v>
      </c>
      <c r="BQ86" s="10" t="s">
        <v>116</v>
      </c>
      <c r="BR86" s="10" t="s">
        <v>116</v>
      </c>
      <c r="BS86" s="10" t="s">
        <v>116</v>
      </c>
      <c r="BT86" s="10" t="s">
        <v>95</v>
      </c>
      <c r="BU86" s="11" t="s">
        <v>92</v>
      </c>
      <c r="BV86" s="10" t="s">
        <v>92</v>
      </c>
      <c r="BW86" s="10" t="s">
        <v>92</v>
      </c>
      <c r="BX86" s="10"/>
      <c r="BY86" s="10"/>
      <c r="BZ86" s="10"/>
      <c r="CA86" s="10"/>
      <c r="CB86" s="10"/>
      <c r="CC86" s="10"/>
      <c r="CD86" s="10"/>
      <c r="CE86" s="10"/>
      <c r="CF86" s="7" t="s">
        <v>413</v>
      </c>
      <c r="CG86" s="7" t="s">
        <v>92</v>
      </c>
      <c r="CH86" s="10"/>
      <c r="CI86" s="17"/>
      <c r="CJ86" s="10"/>
      <c r="CK86" s="17"/>
      <c r="CL86" s="12" t="str">
        <f>IF( AND(ISNUMBER(CI86),ISNUMBER(CK86)),DATEDIF(CI86,CK86,"D"),"")</f>
        <v/>
      </c>
    </row>
    <row r="87" spans="1:90" ht="30">
      <c r="A87" s="7">
        <v>67</v>
      </c>
      <c r="B87" s="7" t="str">
        <f>IF(C87="201612","A",IF(C87="201706","B",IF(C87="201712","C",IF(C87="201806","D"))))</f>
        <v>A</v>
      </c>
      <c r="C87" s="54" t="str">
        <f>CONCATENATE(E87,IF(D87="décembre","12","06"))</f>
        <v>201612</v>
      </c>
      <c r="D87" s="8" t="s">
        <v>84</v>
      </c>
      <c r="E87" s="7">
        <v>2016</v>
      </c>
      <c r="F87" s="7" t="s">
        <v>414</v>
      </c>
      <c r="G87" s="7" t="s">
        <v>415</v>
      </c>
      <c r="H87" s="7">
        <v>49</v>
      </c>
      <c r="I87" s="8" t="s">
        <v>136</v>
      </c>
      <c r="J87" s="9">
        <v>24551</v>
      </c>
      <c r="K87" s="9">
        <v>42710</v>
      </c>
      <c r="L87" s="9">
        <v>42712</v>
      </c>
      <c r="M87" s="7">
        <v>2</v>
      </c>
      <c r="N87" s="8" t="s">
        <v>130</v>
      </c>
      <c r="O87" s="8" t="str">
        <f>IF(N87="Hemato","",IF(P87="CHC","Digestif",IF(P87="colon","Digestif",IF(P87="cholangiocarcinome","Digestif",IF(P87="corticosurrenalome","Surrenale",IF(P87="ependymome du cervelet","Cérébral",IF(P87="gastrique","Digestif",IF(P87="melanome","Cutané",IF(P87="oesophage","Digestif",IF(P87="ovaire","Gynécologique",IF(P87="pancreas","Digestif",IF(P87="prostate","Prostate",IF(P87="renal","Urinaire",IF(P87="sein","Gynécologique",IF(P87="TNE","TNE",IF(P87="uterus","Gynécologique",IF(P87="vessie","Urinaire",IF(P87="ORL","ORL",IF(P87="indeterminé","Indéterminé","")))))))))))))))))))</f>
        <v/>
      </c>
      <c r="P87" s="7" t="s">
        <v>416</v>
      </c>
      <c r="Q87" s="7" t="s">
        <v>92</v>
      </c>
      <c r="R87" s="7" t="s">
        <v>92</v>
      </c>
      <c r="S87" s="7" t="s">
        <v>92</v>
      </c>
      <c r="T87" s="7" t="s">
        <v>92</v>
      </c>
      <c r="U87" s="7" t="str">
        <f>IF('Référentiel recueil de données'!$Q87="NC","NC",IF('Référentiel recueil de données'!$S87="NC","NC",ROUND('Référentiel recueil de données'!$S87/('Référentiel recueil de données'!$Q87*'Référentiel recueil de données'!$Q87)*10000,0)))</f>
        <v>NC</v>
      </c>
      <c r="V87" s="54" t="str">
        <f>IF(OR(Table_2[[#This Row],[interval imc]]="NC",Table_2[[#This Row],[interval imc]]=0),"non renseigné","renseigné")</f>
        <v>renseigné</v>
      </c>
      <c r="W87" s="54" t="str">
        <f>IF('Référentiel recueil de données'!$U45="NC","NC",IF(U87&lt;18.5,"&lt;18,5",IF(AND(U87&gt;=18.5,U87&lt;25),"entre 18,5 et 25",IF(AND(U87&gt;=25,U87&lt;30),"entre 25 et 30",IF(U87&gt;=30,"supérieur à 30")))))</f>
        <v>supérieur à 30</v>
      </c>
      <c r="X87" s="7">
        <v>0</v>
      </c>
      <c r="Y87" s="54">
        <f>IF(X87=0,0,IF(AND(X87&gt;0,X87&lt;5),"entre 1 et 5",IF(AND(X87&gt;=5,X87&lt;=10),"entre 5 et 10",IF(X87&gt;10,"supérieur à 10","????"))))</f>
        <v>0</v>
      </c>
      <c r="Z87" s="54" t="str">
        <f>IF(AND(ISNUMBER(Table_2[[#This Row],[poids_entree]]),ISNUMBER(Table_2[[#This Row],[poids_sortie]])),Table_2[[#This Row],[poids_sortie]]-Table_2[[#This Row],[poids_entree]],"NC")</f>
        <v>NC</v>
      </c>
      <c r="AA87" s="54" t="str">
        <f>IF(AND(ISNUMBER(Table_2[[#This Row],[poids_init]]),ISNUMBER(Table_2[[#This Row],[poids_entree]])),Table_2[[#This Row],[poids_entree]]-Table_2[[#This Row],[poids_init]],"NC")</f>
        <v>NC</v>
      </c>
      <c r="AB87" s="7" t="str">
        <f>IF(S87="NC","NC",IF(R87="NC","NC",ROUND(((R87-S87)/R87)*100,0)))</f>
        <v>NC</v>
      </c>
      <c r="AC87" s="16" t="str">
        <f>IF(Z87="NC","NC",IF(Z87&gt;=0,"perte","gain"))</f>
        <v>NC</v>
      </c>
      <c r="AD87" s="7" t="str">
        <f>IF(AA87="NC","NC",IF(AA87&gt;=0,"perte","gain"))</f>
        <v>NC</v>
      </c>
      <c r="AE87" s="7" t="str">
        <f>IF(T87="NC","NC",IF(S87="NC","NC",ROUND(((S87-T87)/S87)*100,0)))</f>
        <v>NC</v>
      </c>
      <c r="AF87" s="7" t="str">
        <f>IF(ISNUMBER(Table_2[[#This Row],[% perte de poids DH]]),AE87*(-1),"NC")</f>
        <v>NC</v>
      </c>
      <c r="AG87" s="16" t="str">
        <f>IF(AE87="NC","non renseigné","renseigné")</f>
        <v>non renseigné</v>
      </c>
      <c r="AH87" s="7" t="str">
        <f>IF(AB87="NC","non renseigné","renseigné")</f>
        <v>non renseigné</v>
      </c>
      <c r="AI87" s="54" t="str">
        <f>IF(OR(Table_2[[#This Row],[albumine]]="NC",Table_2[[#This Row],[albumine]]=0),"non renseigné","renseigné")</f>
        <v>non renseigné</v>
      </c>
      <c r="AJ87" s="8" t="s">
        <v>92</v>
      </c>
      <c r="AK87" s="8" t="s">
        <v>646</v>
      </c>
      <c r="AL87" s="8" t="s">
        <v>92</v>
      </c>
      <c r="AM87" s="7">
        <v>0</v>
      </c>
      <c r="AN87" s="8" t="s">
        <v>95</v>
      </c>
      <c r="AO87" s="7">
        <v>0</v>
      </c>
      <c r="AP87" s="9">
        <v>43234</v>
      </c>
      <c r="AQ87" s="9" t="s">
        <v>92</v>
      </c>
      <c r="AR87" s="7">
        <v>0</v>
      </c>
      <c r="AS87" s="7">
        <v>0</v>
      </c>
      <c r="AT87" s="7" t="s">
        <v>92</v>
      </c>
      <c r="AU87" s="7" t="s">
        <v>92</v>
      </c>
      <c r="AV87" s="7" t="s">
        <v>92</v>
      </c>
      <c r="AW87" s="7" t="s">
        <v>92</v>
      </c>
      <c r="AX87" s="8" t="s">
        <v>95</v>
      </c>
      <c r="AY87" s="8" t="s">
        <v>95</v>
      </c>
      <c r="AZ87" s="8" t="s">
        <v>95</v>
      </c>
      <c r="BA87" s="7" t="s">
        <v>92</v>
      </c>
      <c r="BB87" s="7" t="s">
        <v>92</v>
      </c>
      <c r="BC87" s="8" t="s">
        <v>95</v>
      </c>
      <c r="BD87" s="8" t="s">
        <v>96</v>
      </c>
      <c r="BE87" s="7" t="s">
        <v>92</v>
      </c>
      <c r="BF87" s="7" t="s">
        <v>92</v>
      </c>
      <c r="BG87" s="7" t="s">
        <v>92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7" t="s">
        <v>92</v>
      </c>
      <c r="BN87" s="7" t="s">
        <v>92</v>
      </c>
      <c r="BO87" s="9" t="s">
        <v>92</v>
      </c>
      <c r="BP87" s="7">
        <v>0</v>
      </c>
      <c r="BQ87" s="10" t="s">
        <v>94</v>
      </c>
      <c r="BR87" s="10" t="s">
        <v>95</v>
      </c>
      <c r="BS87" s="10" t="s">
        <v>97</v>
      </c>
      <c r="BT87" s="10" t="s">
        <v>95</v>
      </c>
      <c r="BU87" s="11" t="s">
        <v>92</v>
      </c>
      <c r="BV87" s="10" t="s">
        <v>92</v>
      </c>
      <c r="BW87" s="10" t="s">
        <v>92</v>
      </c>
      <c r="BX87" s="10"/>
      <c r="BY87" s="10"/>
      <c r="BZ87" s="10"/>
      <c r="CA87" s="10"/>
      <c r="CB87" s="10"/>
      <c r="CC87" s="10"/>
      <c r="CD87" s="10"/>
      <c r="CE87" s="10"/>
      <c r="CF87" s="7" t="s">
        <v>92</v>
      </c>
      <c r="CG87" s="7" t="s">
        <v>92</v>
      </c>
      <c r="CH87" s="10"/>
      <c r="CI87" s="17"/>
      <c r="CJ87" s="10"/>
      <c r="CK87" s="17"/>
      <c r="CL87" s="12" t="str">
        <f>IF( AND(ISNUMBER(CI87),ISNUMBER(CK87)),DATEDIF(CI87,CK87,"D"),"")</f>
        <v/>
      </c>
    </row>
    <row r="88" spans="1:90" ht="30">
      <c r="A88" s="7">
        <v>72</v>
      </c>
      <c r="B88" s="7" t="str">
        <f>IF(C88="201612","A",IF(C88="201706","B",IF(C88="201712","C",IF(C88="201806","D"))))</f>
        <v>A</v>
      </c>
      <c r="C88" s="54" t="str">
        <f>CONCATENATE(E88,IF(D88="décembre","12","06"))</f>
        <v>201612</v>
      </c>
      <c r="D88" s="8" t="s">
        <v>84</v>
      </c>
      <c r="E88" s="7">
        <v>2016</v>
      </c>
      <c r="F88" s="7" t="s">
        <v>417</v>
      </c>
      <c r="G88" s="7" t="s">
        <v>418</v>
      </c>
      <c r="H88" s="7">
        <v>77</v>
      </c>
      <c r="I88" s="8" t="s">
        <v>136</v>
      </c>
      <c r="J88" s="9">
        <v>14309</v>
      </c>
      <c r="K88" s="9">
        <v>42712</v>
      </c>
      <c r="L88" s="17">
        <v>42724</v>
      </c>
      <c r="M88" s="7">
        <v>12</v>
      </c>
      <c r="N88" s="8" t="s">
        <v>130</v>
      </c>
      <c r="O88" s="8" t="str">
        <f>IF(N88="Hemato","",IF(P88="CHC","Digestif",IF(P88="colon","Digestif",IF(P88="cholangiocarcinome","Digestif",IF(P88="corticosurrenalome","Surrenale",IF(P88="ependymome du cervelet","Cérébral",IF(P88="gastrique","Digestif",IF(P88="melanome","Cutané",IF(P88="oesophage","Digestif",IF(P88="ovaire","Gynécologique",IF(P88="pancreas","Digestif",IF(P88="prostate","Prostate",IF(P88="renal","Urinaire",IF(P88="sein","Gynécologique",IF(P88="TNE","TNE",IF(P88="uterus","Gynécologique",IF(P88="vessie","Urinaire",IF(P88="ORL","ORL",IF(P88="indeterminé","Indéterminé","")))))))))))))))))))</f>
        <v/>
      </c>
      <c r="P88" s="8" t="s">
        <v>131</v>
      </c>
      <c r="Q88" s="7">
        <v>165</v>
      </c>
      <c r="R88" s="7">
        <v>62</v>
      </c>
      <c r="S88" s="7">
        <v>64</v>
      </c>
      <c r="T88" s="7">
        <v>62</v>
      </c>
      <c r="U88" s="7">
        <f>IF('Référentiel recueil de données'!$Q88="NC","NC",IF('Référentiel recueil de données'!$S88="NC","NC",ROUND('Référentiel recueil de données'!$S88/('Référentiel recueil de données'!$Q88*'Référentiel recueil de données'!$Q88)*10000,0)))</f>
        <v>24</v>
      </c>
      <c r="V88" s="54" t="str">
        <f>IF(OR(Table_2[[#This Row],[interval imc]]="NC",Table_2[[#This Row],[interval imc]]=0),"non renseigné","renseigné")</f>
        <v>renseigné</v>
      </c>
      <c r="W88" s="54" t="str">
        <f>IF('Référentiel recueil de données'!$U90="NC","NC",IF(U88&lt;18.5,"&lt;18,5",IF(AND(U88&gt;=18.5,U88&lt;25),"entre 18,5 et 25",IF(AND(U88&gt;=25,U88&lt;30),"entre 25 et 30",IF(U88&gt;=30,"supérieur à 30")))))</f>
        <v>entre 18,5 et 25</v>
      </c>
      <c r="X88" s="7">
        <v>3</v>
      </c>
      <c r="Y88" s="54" t="str">
        <f>IF(X88=0,0,IF(AND(X88&gt;0,X88&lt;5),"entre 1 et 5",IF(AND(X88&gt;=5,X88&lt;=10),"entre 5 et 10",IF(X88&gt;10,"supérieur à 10","????"))))</f>
        <v>entre 1 et 5</v>
      </c>
      <c r="Z88" s="54">
        <f>IF(AND(ISNUMBER(Table_2[[#This Row],[poids_entree]]),ISNUMBER(Table_2[[#This Row],[poids_sortie]])),Table_2[[#This Row],[poids_sortie]]-Table_2[[#This Row],[poids_entree]],"NC")</f>
        <v>-2</v>
      </c>
      <c r="AA88" s="54">
        <f>IF(AND(ISNUMBER(Table_2[[#This Row],[poids_init]]),ISNUMBER(Table_2[[#This Row],[poids_entree]])),Table_2[[#This Row],[poids_entree]]-Table_2[[#This Row],[poids_init]],"NC")</f>
        <v>2</v>
      </c>
      <c r="AB88" s="7">
        <f>IF(S88="NC","NC",IF(R88="NC","NC",ROUND(((R88-S88)/R88)*100,0)))</f>
        <v>-3</v>
      </c>
      <c r="AC88" s="16" t="str">
        <f>IF(Z88="NC","NC",IF(Z88&gt;=0,"perte","gain"))</f>
        <v>gain</v>
      </c>
      <c r="AD88" s="7" t="str">
        <f>IF(AA88="NC","NC",IF(AA88&gt;=0,"perte","gain"))</f>
        <v>perte</v>
      </c>
      <c r="AE88" s="7">
        <f>IF(T88="NC","NC",IF(S88="NC","NC",ROUND(((S88-T88)/S88)*100,0)))</f>
        <v>3</v>
      </c>
      <c r="AF88" s="7">
        <f>IF(ISNUMBER(Table_2[[#This Row],[% perte de poids DH]]),AE88*(-1),"NC")</f>
        <v>-3</v>
      </c>
      <c r="AG88" s="16" t="str">
        <f>IF(AE88="NC","non renseigné","renseigné")</f>
        <v>renseigné</v>
      </c>
      <c r="AH88" s="7" t="str">
        <f>IF(AB88="NC","non renseigné","renseigné")</f>
        <v>renseigné</v>
      </c>
      <c r="AI88" s="54" t="str">
        <f>IF(OR(Table_2[[#This Row],[albumine]]="NC",Table_2[[#This Row],[albumine]]=0),"non renseigné","renseigné")</f>
        <v>non renseigné</v>
      </c>
      <c r="AJ88" s="8" t="s">
        <v>92</v>
      </c>
      <c r="AK88" s="8" t="s">
        <v>646</v>
      </c>
      <c r="AL88" s="8" t="s">
        <v>92</v>
      </c>
      <c r="AM88" s="7">
        <v>0</v>
      </c>
      <c r="AN88" s="7">
        <v>0</v>
      </c>
      <c r="AO88" s="7">
        <v>0</v>
      </c>
      <c r="AP88" s="9">
        <v>42801</v>
      </c>
      <c r="AQ88" s="9">
        <v>42800</v>
      </c>
      <c r="AR88" s="7">
        <v>0</v>
      </c>
      <c r="AS88" s="7">
        <v>0</v>
      </c>
      <c r="AT88" s="7" t="s">
        <v>92</v>
      </c>
      <c r="AU88" s="7" t="s">
        <v>92</v>
      </c>
      <c r="AV88" s="7" t="s">
        <v>92</v>
      </c>
      <c r="AW88" s="7" t="s">
        <v>92</v>
      </c>
      <c r="AX88" s="8" t="s">
        <v>94</v>
      </c>
      <c r="AY88" s="8" t="s">
        <v>95</v>
      </c>
      <c r="AZ88" s="8" t="s">
        <v>95</v>
      </c>
      <c r="BA88" s="7" t="s">
        <v>92</v>
      </c>
      <c r="BB88" s="7" t="s">
        <v>92</v>
      </c>
      <c r="BC88" s="8" t="s">
        <v>95</v>
      </c>
      <c r="BD88" s="8" t="s">
        <v>96</v>
      </c>
      <c r="BE88" s="7" t="s">
        <v>92</v>
      </c>
      <c r="BF88" s="7" t="s">
        <v>92</v>
      </c>
      <c r="BG88" s="7" t="s">
        <v>92</v>
      </c>
      <c r="BH88" s="7" t="s">
        <v>92</v>
      </c>
      <c r="BI88" s="7" t="s">
        <v>92</v>
      </c>
      <c r="BJ88" s="7" t="s">
        <v>92</v>
      </c>
      <c r="BK88" s="7" t="s">
        <v>92</v>
      </c>
      <c r="BL88" s="8" t="s">
        <v>95</v>
      </c>
      <c r="BM88" s="7" t="s">
        <v>92</v>
      </c>
      <c r="BN88" s="7" t="s">
        <v>92</v>
      </c>
      <c r="BO88" s="9">
        <v>42675</v>
      </c>
      <c r="BP88" s="7">
        <v>0</v>
      </c>
      <c r="BQ88" s="10" t="s">
        <v>95</v>
      </c>
      <c r="BR88" s="10" t="s">
        <v>94</v>
      </c>
      <c r="BS88" s="10" t="s">
        <v>105</v>
      </c>
      <c r="BT88" s="10" t="s">
        <v>95</v>
      </c>
      <c r="BU88" s="11" t="s">
        <v>92</v>
      </c>
      <c r="BV88" s="10" t="s">
        <v>92</v>
      </c>
      <c r="BW88" s="10" t="s">
        <v>92</v>
      </c>
      <c r="BX88" s="10"/>
      <c r="BY88" s="10"/>
      <c r="BZ88" s="10"/>
      <c r="CA88" s="10"/>
      <c r="CB88" s="10"/>
      <c r="CC88" s="10"/>
      <c r="CD88" s="10"/>
      <c r="CE88" s="10"/>
      <c r="CF88" s="7" t="s">
        <v>92</v>
      </c>
      <c r="CG88" s="7" t="s">
        <v>92</v>
      </c>
      <c r="CH88" s="10"/>
      <c r="CI88" s="17"/>
      <c r="CJ88" s="10"/>
      <c r="CK88" s="17"/>
      <c r="CL88" s="12" t="str">
        <f>IF( AND(ISNUMBER(CI88),ISNUMBER(CK88)),DATEDIF(CI88,CK88,"D"),"")</f>
        <v/>
      </c>
    </row>
    <row r="89" spans="1:90" ht="30">
      <c r="A89" s="7">
        <v>115</v>
      </c>
      <c r="B89" s="7" t="str">
        <f>IF(C89="201612","A",IF(C89="201706","B",IF(C89="201712","C",IF(C89="201806","D"))))</f>
        <v>D</v>
      </c>
      <c r="C89" s="54" t="str">
        <f>CONCATENATE(E89,IF(D89="décembre","12","06"))</f>
        <v>201806</v>
      </c>
      <c r="D89" s="8" t="s">
        <v>100</v>
      </c>
      <c r="E89" s="7">
        <v>2018</v>
      </c>
      <c r="F89" s="7" t="s">
        <v>419</v>
      </c>
      <c r="G89" s="7" t="s">
        <v>420</v>
      </c>
      <c r="H89" s="7">
        <v>71</v>
      </c>
      <c r="I89" s="8" t="s">
        <v>136</v>
      </c>
      <c r="J89" s="9">
        <v>17109</v>
      </c>
      <c r="K89" s="9">
        <v>43257</v>
      </c>
      <c r="L89" s="9">
        <v>43266</v>
      </c>
      <c r="M89" s="7">
        <v>9</v>
      </c>
      <c r="N89" s="8" t="s">
        <v>130</v>
      </c>
      <c r="O89" s="8" t="str">
        <f>IF(N89="Hemato","",IF(P89="CHC","Digestif",IF(P89="colon","Digestif",IF(P89="cholangiocarcinome","Digestif",IF(P89="corticosurrenalome","Surrenale",IF(P89="ependymome du cervelet","Cérébral",IF(P89="gastrique","Digestif",IF(P89="melanome","Cutané",IF(P89="oesophage","Digestif",IF(P89="ovaire","Gynécologique",IF(P89="pancreas","Digestif",IF(P89="prostate","Prostate",IF(P89="renal","Urinaire",IF(P89="sein","Gynécologique",IF(P89="TNE","TNE",IF(P89="uterus","Gynécologique",IF(P89="vessie","Urinaire",IF(P89="ORL","ORL",IF(P89="indeterminé","Indéterminé","")))))))))))))))))))</f>
        <v/>
      </c>
      <c r="P89" s="8" t="s">
        <v>196</v>
      </c>
      <c r="Q89" s="7">
        <v>175</v>
      </c>
      <c r="R89" s="7">
        <v>86</v>
      </c>
      <c r="S89" s="7">
        <v>84</v>
      </c>
      <c r="T89" s="7">
        <v>85</v>
      </c>
      <c r="U89" s="7">
        <f>IF('Référentiel recueil de données'!$Q89="NC","NC",IF('Référentiel recueil de données'!$S89="NC","NC",ROUND('Référentiel recueil de données'!$S89/('Référentiel recueil de données'!$Q89*'Référentiel recueil de données'!$Q89)*10000,0)))</f>
        <v>27</v>
      </c>
      <c r="V89" s="54" t="str">
        <f>IF(OR(Table_2[[#This Row],[interval imc]]="NC",Table_2[[#This Row],[interval imc]]=0),"non renseigné","renseigné")</f>
        <v>non renseigné</v>
      </c>
      <c r="W89" s="54" t="str">
        <f>IF('Référentiel recueil de données'!$U106="NC","NC",IF(U89&lt;18.5,"&lt;18,5",IF(AND(U89&gt;=18.5,U89&lt;25),"entre 18,5 et 25",IF(AND(U89&gt;=25,U89&lt;30),"entre 25 et 30",IF(U89&gt;=30,"supérieur à 30")))))</f>
        <v>NC</v>
      </c>
      <c r="X89" s="7">
        <v>2</v>
      </c>
      <c r="Y89" s="54" t="str">
        <f>IF(X89=0,0,IF(AND(X89&gt;0,X89&lt;5),"entre 1 et 5",IF(AND(X89&gt;=5,X89&lt;=10),"entre 5 et 10",IF(X89&gt;10,"supérieur à 10","????"))))</f>
        <v>entre 1 et 5</v>
      </c>
      <c r="Z89" s="54">
        <f>IF(AND(ISNUMBER(Table_2[[#This Row],[poids_entree]]),ISNUMBER(Table_2[[#This Row],[poids_sortie]])),Table_2[[#This Row],[poids_sortie]]-Table_2[[#This Row],[poids_entree]],"NC")</f>
        <v>1</v>
      </c>
      <c r="AA89" s="54">
        <f>IF(AND(ISNUMBER(Table_2[[#This Row],[poids_init]]),ISNUMBER(Table_2[[#This Row],[poids_entree]])),Table_2[[#This Row],[poids_entree]]-Table_2[[#This Row],[poids_init]],"NC")</f>
        <v>-2</v>
      </c>
      <c r="AB89" s="7">
        <f>IF(S89="NC","NC",IF(R89="NC","NC",ROUND(((R89-S89)/R89)*100,0)))</f>
        <v>2</v>
      </c>
      <c r="AC89" s="16" t="str">
        <f>IF(Z89="NC","NC",IF(Z89&gt;=0,"perte","gain"))</f>
        <v>perte</v>
      </c>
      <c r="AD89" s="7" t="str">
        <f>IF(AA89="NC","NC",IF(AA89&gt;=0,"perte","gain"))</f>
        <v>gain</v>
      </c>
      <c r="AE89" s="7">
        <f>IF(T89="NC","NC",IF(S89="NC","NC",ROUND(((S89-T89)/S89)*100,0)))</f>
        <v>-1</v>
      </c>
      <c r="AF89" s="7">
        <f>IF(ISNUMBER(Table_2[[#This Row],[% perte de poids DH]]),AE89*(-1),"NC")</f>
        <v>1</v>
      </c>
      <c r="AG89" s="16" t="str">
        <f>IF(AE89="NC","non renseigné","renseigné")</f>
        <v>renseigné</v>
      </c>
      <c r="AH89" s="7" t="str">
        <f>IF(AB89="NC","non renseigné","renseigné")</f>
        <v>renseigné</v>
      </c>
      <c r="AI89" s="54" t="str">
        <f>IF(OR(Table_2[[#This Row],[albumine]]="NC",Table_2[[#This Row],[albumine]]=0),"non renseigné","renseigné")</f>
        <v>renseigné</v>
      </c>
      <c r="AJ89" s="7">
        <v>32</v>
      </c>
      <c r="AK89" s="8" t="s">
        <v>644</v>
      </c>
      <c r="AL89" s="7" t="s">
        <v>92</v>
      </c>
      <c r="AM89" s="7">
        <v>14</v>
      </c>
      <c r="AN89" s="7">
        <v>1.06</v>
      </c>
      <c r="AO89" s="7">
        <v>0.8</v>
      </c>
      <c r="AP89" s="9">
        <v>43292</v>
      </c>
      <c r="AQ89" s="9" t="s">
        <v>92</v>
      </c>
      <c r="AR89" s="8">
        <v>0</v>
      </c>
      <c r="AS89" s="7">
        <v>0</v>
      </c>
      <c r="AT89" s="7" t="s">
        <v>92</v>
      </c>
      <c r="AU89" s="8" t="s">
        <v>94</v>
      </c>
      <c r="AV89" s="8" t="s">
        <v>95</v>
      </c>
      <c r="AW89" s="7" t="s">
        <v>92</v>
      </c>
      <c r="AX89" s="8" t="s">
        <v>94</v>
      </c>
      <c r="AY89" s="8" t="s">
        <v>94</v>
      </c>
      <c r="AZ89" s="8" t="s">
        <v>95</v>
      </c>
      <c r="BA89" s="7" t="s">
        <v>92</v>
      </c>
      <c r="BB89" s="8" t="s">
        <v>95</v>
      </c>
      <c r="BC89" s="8" t="s">
        <v>95</v>
      </c>
      <c r="BD89" s="8" t="s">
        <v>96</v>
      </c>
      <c r="BE89" s="7" t="s">
        <v>92</v>
      </c>
      <c r="BF89" s="7" t="s">
        <v>92</v>
      </c>
      <c r="BG89" s="7" t="s">
        <v>92</v>
      </c>
      <c r="BH89" s="7" t="s">
        <v>92</v>
      </c>
      <c r="BI89" s="7" t="s">
        <v>92</v>
      </c>
      <c r="BJ89" s="7" t="s">
        <v>92</v>
      </c>
      <c r="BK89" s="7" t="s">
        <v>92</v>
      </c>
      <c r="BL89" s="8" t="s">
        <v>94</v>
      </c>
      <c r="BM89" s="7" t="s">
        <v>92</v>
      </c>
      <c r="BN89" s="7" t="s">
        <v>92</v>
      </c>
      <c r="BO89" s="9">
        <v>43070</v>
      </c>
      <c r="BP89" s="7" t="s">
        <v>92</v>
      </c>
      <c r="BQ89" s="10" t="s">
        <v>95</v>
      </c>
      <c r="BR89" s="10" t="s">
        <v>94</v>
      </c>
      <c r="BS89" s="10" t="s">
        <v>105</v>
      </c>
      <c r="BT89" s="10" t="s">
        <v>95</v>
      </c>
      <c r="BU89" s="11" t="s">
        <v>92</v>
      </c>
      <c r="BV89" s="10" t="s">
        <v>92</v>
      </c>
      <c r="BW89" s="10" t="s">
        <v>92</v>
      </c>
      <c r="BX89" s="10"/>
      <c r="BY89" s="10"/>
      <c r="BZ89" s="10"/>
      <c r="CA89" s="10"/>
      <c r="CB89" s="10"/>
      <c r="CC89" s="10"/>
      <c r="CD89" s="10"/>
      <c r="CE89" s="10"/>
      <c r="CF89" s="7" t="s">
        <v>92</v>
      </c>
      <c r="CG89" s="7" t="s">
        <v>92</v>
      </c>
      <c r="CH89" s="10"/>
      <c r="CI89" s="17"/>
      <c r="CJ89" s="10"/>
      <c r="CK89" s="17"/>
      <c r="CL89" s="12" t="str">
        <f>IF( AND(ISNUMBER(CI89),ISNUMBER(CK89)),DATEDIF(CI89,CK89,"D"),"")</f>
        <v/>
      </c>
    </row>
    <row r="90" spans="1:90" ht="30">
      <c r="A90" s="7">
        <v>108</v>
      </c>
      <c r="B90" s="7" t="str">
        <f>IF(C90="201612","A",IF(C90="201706","B",IF(C90="201712","C",IF(C90="201806","D"))))</f>
        <v>D</v>
      </c>
      <c r="C90" s="54" t="str">
        <f>CONCATENATE(E90,IF(D90="décembre","12","06"))</f>
        <v>201806</v>
      </c>
      <c r="D90" s="8" t="s">
        <v>100</v>
      </c>
      <c r="E90" s="7">
        <v>2018</v>
      </c>
      <c r="F90" s="7" t="s">
        <v>421</v>
      </c>
      <c r="G90" s="7" t="s">
        <v>422</v>
      </c>
      <c r="H90" s="7">
        <v>68</v>
      </c>
      <c r="I90" s="8" t="s">
        <v>136</v>
      </c>
      <c r="J90" s="9">
        <v>18120</v>
      </c>
      <c r="K90" s="9">
        <v>43250</v>
      </c>
      <c r="L90" s="9">
        <v>43264</v>
      </c>
      <c r="M90" s="7">
        <v>14</v>
      </c>
      <c r="N90" s="8" t="s">
        <v>130</v>
      </c>
      <c r="O90" s="8" t="str">
        <f>IF(N90="Hemato","",IF(P90="CHC","Digestif",IF(P90="colon","Digestif",IF(P90="cholangiocarcinome","Digestif",IF(P90="corticosurrenalome","Surrenale",IF(P90="ependymome du cervelet","Cérébral",IF(P90="gastrique","Digestif",IF(P90="melanome","Cutané",IF(P90="oesophage","Digestif",IF(P90="ovaire","Gynécologique",IF(P90="pancreas","Digestif",IF(P90="prostate","Prostate",IF(P90="renal","Urinaire",IF(P90="sein","Gynécologique",IF(P90="TNE","TNE",IF(P90="uterus","Gynécologique",IF(P90="vessie","Urinaire",IF(P90="ORL","ORL",IF(P90="indeterminé","Indéterminé","")))))))))))))))))))</f>
        <v/>
      </c>
      <c r="P90" s="8" t="s">
        <v>196</v>
      </c>
      <c r="Q90" s="7">
        <v>170</v>
      </c>
      <c r="R90" s="7">
        <v>68</v>
      </c>
      <c r="S90" s="7">
        <v>59</v>
      </c>
      <c r="T90" s="7" t="s">
        <v>92</v>
      </c>
      <c r="U90" s="7">
        <f>IF('Référentiel recueil de données'!$Q90="NC","NC",IF('Référentiel recueil de données'!$S90="NC","NC",ROUND('Référentiel recueil de données'!$S90/('Référentiel recueil de données'!$Q90*'Référentiel recueil de données'!$Q90)*10000,0)))</f>
        <v>20</v>
      </c>
      <c r="V90" s="54" t="str">
        <f>IF(OR(Table_2[[#This Row],[interval imc]]="NC",Table_2[[#This Row],[interval imc]]=0),"non renseigné","renseigné")</f>
        <v>renseigné</v>
      </c>
      <c r="W90" s="54" t="str">
        <f>IF('Référentiel recueil de données'!$U46="NC","NC",IF(U90&lt;18.5,"&lt;18,5",IF(AND(U90&gt;=18.5,U90&lt;25),"entre 18,5 et 25",IF(AND(U90&gt;=25,U90&lt;30),"entre 25 et 30",IF(U90&gt;=30,"supérieur à 30")))))</f>
        <v>entre 18,5 et 25</v>
      </c>
      <c r="X90" s="7">
        <v>1</v>
      </c>
      <c r="Y90" s="54" t="str">
        <f>IF(X90=0,0,IF(AND(X90&gt;0,X90&lt;5),"entre 1 et 5",IF(AND(X90&gt;=5,X90&lt;=10),"entre 5 et 10",IF(X90&gt;10,"supérieur à 10","????"))))</f>
        <v>entre 1 et 5</v>
      </c>
      <c r="Z90" s="54" t="str">
        <f>IF(AND(ISNUMBER(Table_2[[#This Row],[poids_entree]]),ISNUMBER(Table_2[[#This Row],[poids_sortie]])),Table_2[[#This Row],[poids_sortie]]-Table_2[[#This Row],[poids_entree]],"NC")</f>
        <v>NC</v>
      </c>
      <c r="AA90" s="54">
        <f>IF(AND(ISNUMBER(Table_2[[#This Row],[poids_init]]),ISNUMBER(Table_2[[#This Row],[poids_entree]])),Table_2[[#This Row],[poids_entree]]-Table_2[[#This Row],[poids_init]],"NC")</f>
        <v>-9</v>
      </c>
      <c r="AB90" s="7">
        <f>IF(S90="NC","NC",IF(R90="NC","NC",ROUND(((R90-S90)/R90)*100,0)))</f>
        <v>13</v>
      </c>
      <c r="AC90" s="16" t="str">
        <f>IF(Z90="NC","NC",IF(Z90&gt;=0,"perte","gain"))</f>
        <v>NC</v>
      </c>
      <c r="AD90" s="7" t="str">
        <f>IF(AA90="NC","NC",IF(AA90&gt;=0,"perte","gain"))</f>
        <v>gain</v>
      </c>
      <c r="AE90" s="7" t="str">
        <f>IF(T90="NC","NC",IF(S90="NC","NC",ROUND(((S90-T90)/S90)*100,0)))</f>
        <v>NC</v>
      </c>
      <c r="AF90" s="7" t="str">
        <f>IF(ISNUMBER(Table_2[[#This Row],[% perte de poids DH]]),AE90*(-1),"NC")</f>
        <v>NC</v>
      </c>
      <c r="AG90" s="16" t="str">
        <f>IF(AE90="NC","non renseigné","renseigné")</f>
        <v>non renseigné</v>
      </c>
      <c r="AH90" s="7" t="str">
        <f>IF(AB90="NC","non renseigné","renseigné")</f>
        <v>renseigné</v>
      </c>
      <c r="AI90" s="54" t="str">
        <f>IF(OR(Table_2[[#This Row],[albumine]]="NC",Table_2[[#This Row],[albumine]]=0),"non renseigné","renseigné")</f>
        <v>renseigné</v>
      </c>
      <c r="AJ90" s="7">
        <v>34</v>
      </c>
      <c r="AK90" s="8" t="s">
        <v>644</v>
      </c>
      <c r="AL90" s="7" t="s">
        <v>92</v>
      </c>
      <c r="AM90" s="7">
        <v>30</v>
      </c>
      <c r="AN90" s="7">
        <v>0.86</v>
      </c>
      <c r="AO90" s="7">
        <v>0.77</v>
      </c>
      <c r="AP90" s="9">
        <v>43329</v>
      </c>
      <c r="AQ90" s="9" t="s">
        <v>92</v>
      </c>
      <c r="AR90" s="8">
        <v>0</v>
      </c>
      <c r="AS90" s="7">
        <v>2</v>
      </c>
      <c r="AT90" s="7" t="s">
        <v>150</v>
      </c>
      <c r="AU90" s="8" t="s">
        <v>94</v>
      </c>
      <c r="AV90" s="8" t="s">
        <v>95</v>
      </c>
      <c r="AW90" s="8" t="s">
        <v>95</v>
      </c>
      <c r="AX90" s="8" t="s">
        <v>94</v>
      </c>
      <c r="AY90" s="8" t="s">
        <v>94</v>
      </c>
      <c r="AZ90" s="8" t="s">
        <v>95</v>
      </c>
      <c r="BA90" s="7" t="s">
        <v>92</v>
      </c>
      <c r="BB90" s="8" t="s">
        <v>95</v>
      </c>
      <c r="BC90" s="8" t="s">
        <v>94</v>
      </c>
      <c r="BD90" s="8" t="s">
        <v>96</v>
      </c>
      <c r="BE90" s="7" t="s">
        <v>92</v>
      </c>
      <c r="BF90" s="7" t="s">
        <v>92</v>
      </c>
      <c r="BG90" s="7" t="s">
        <v>92</v>
      </c>
      <c r="BH90" s="7" t="s">
        <v>92</v>
      </c>
      <c r="BI90" s="7" t="s">
        <v>92</v>
      </c>
      <c r="BJ90" s="7" t="s">
        <v>92</v>
      </c>
      <c r="BK90" s="7" t="s">
        <v>92</v>
      </c>
      <c r="BL90" s="8" t="s">
        <v>95</v>
      </c>
      <c r="BM90" s="7" t="s">
        <v>92</v>
      </c>
      <c r="BN90" s="7" t="s">
        <v>92</v>
      </c>
      <c r="BO90" s="9">
        <v>43070</v>
      </c>
      <c r="BP90" s="7" t="s">
        <v>92</v>
      </c>
      <c r="BQ90" s="10" t="s">
        <v>94</v>
      </c>
      <c r="BR90" s="10" t="s">
        <v>95</v>
      </c>
      <c r="BS90" s="10" t="s">
        <v>97</v>
      </c>
      <c r="BT90" s="10" t="s">
        <v>95</v>
      </c>
      <c r="BU90" s="11" t="s">
        <v>92</v>
      </c>
      <c r="BV90" s="10" t="s">
        <v>92</v>
      </c>
      <c r="BW90" s="10" t="s">
        <v>92</v>
      </c>
      <c r="BX90" s="10"/>
      <c r="BY90" s="10"/>
      <c r="BZ90" s="10"/>
      <c r="CA90" s="10"/>
      <c r="CB90" s="10"/>
      <c r="CC90" s="10"/>
      <c r="CD90" s="10"/>
      <c r="CE90" s="10"/>
      <c r="CF90" s="7" t="s">
        <v>92</v>
      </c>
      <c r="CG90" s="7" t="s">
        <v>92</v>
      </c>
      <c r="CH90" s="10"/>
      <c r="CI90" s="17"/>
      <c r="CJ90" s="10"/>
      <c r="CK90" s="17"/>
      <c r="CL90" s="12" t="str">
        <f>IF( AND(ISNUMBER(CI90),ISNUMBER(CK90)),DATEDIF(CI90,CK90,"D"),"")</f>
        <v/>
      </c>
    </row>
    <row r="91" spans="1:90" ht="30">
      <c r="A91" s="7">
        <v>109</v>
      </c>
      <c r="B91" s="7" t="str">
        <f>IF(C91="201612","A",IF(C91="201706","B",IF(C91="201712","C",IF(C91="201806","D"))))</f>
        <v>D</v>
      </c>
      <c r="C91" s="54" t="str">
        <f>CONCATENATE(E91,IF(D91="décembre","12","06"))</f>
        <v>201806</v>
      </c>
      <c r="D91" s="8" t="s">
        <v>100</v>
      </c>
      <c r="E91" s="7">
        <v>2018</v>
      </c>
      <c r="F91" s="7" t="s">
        <v>423</v>
      </c>
      <c r="G91" s="7" t="s">
        <v>424</v>
      </c>
      <c r="H91" s="7">
        <v>72</v>
      </c>
      <c r="I91" s="8" t="s">
        <v>136</v>
      </c>
      <c r="J91" s="9">
        <v>16824</v>
      </c>
      <c r="K91" s="9">
        <v>43240</v>
      </c>
      <c r="L91" s="9">
        <v>43258</v>
      </c>
      <c r="M91" s="7">
        <v>18</v>
      </c>
      <c r="N91" s="8" t="s">
        <v>89</v>
      </c>
      <c r="O91" s="8" t="str">
        <f>IF(N91="Hemato","",IF(P91="CHC","Digestif",IF(P91="colon","Digestif",IF(P91="cholangiocarcinome","Digestif",IF(P91="corticosurrenalome","Surrenale",IF(P91="ependymome du cervelet","Cérébral",IF(P91="gastrique","Digestif",IF(P91="melanome","Cutané",IF(P91="oesophage","Digestif",IF(P91="ovaire","Gynécologique",IF(P91="pancreas","Digestif",IF(P91="prostate","Prostate",IF(P91="renal","Urinaire",IF(P91="sein","Gynécologique",IF(P91="TNE","TNE",IF(P91="uterus","Gynécologique",IF(P91="vessie","Urinaire",IF(P91="ORL","ORL",IF(P91="indeterminé","Indéterminé","")))))))))))))))))))</f>
        <v>TNE</v>
      </c>
      <c r="P91" s="8" t="s">
        <v>108</v>
      </c>
      <c r="Q91" s="7">
        <v>166</v>
      </c>
      <c r="R91" s="7">
        <v>93</v>
      </c>
      <c r="S91" s="7">
        <v>78</v>
      </c>
      <c r="T91" s="7">
        <v>79</v>
      </c>
      <c r="U91" s="7">
        <f>IF('Référentiel recueil de données'!$Q91="NC","NC",IF('Référentiel recueil de données'!$S91="NC","NC",ROUND('Référentiel recueil de données'!$S91/('Référentiel recueil de données'!$Q91*'Référentiel recueil de données'!$Q91)*10000,0)))</f>
        <v>28</v>
      </c>
      <c r="V91" s="54" t="str">
        <f>IF(OR(Table_2[[#This Row],[interval imc]]="NC",Table_2[[#This Row],[interval imc]]=0),"non renseigné","renseigné")</f>
        <v>renseigné</v>
      </c>
      <c r="W91" s="54" t="str">
        <f>IF('Référentiel recueil de données'!$U107="NC","NC",IF(U91&lt;18.5,"&lt;18,5",IF(AND(U91&gt;=18.5,U91&lt;25),"entre 18,5 et 25",IF(AND(U91&gt;=25,U91&lt;30),"entre 25 et 30",IF(U91&gt;=30,"supérieur à 30")))))</f>
        <v>entre 25 et 30</v>
      </c>
      <c r="X91" s="7">
        <v>6</v>
      </c>
      <c r="Y91" s="54" t="str">
        <f>IF(X91=0,0,IF(AND(X91&gt;0,X91&lt;5),"entre 1 et 5",IF(AND(X91&gt;=5,X91&lt;=10),"entre 5 et 10",IF(X91&gt;10,"supérieur à 10","????"))))</f>
        <v>entre 5 et 10</v>
      </c>
      <c r="Z91" s="54">
        <f>IF(AND(ISNUMBER(Table_2[[#This Row],[poids_entree]]),ISNUMBER(Table_2[[#This Row],[poids_sortie]])),Table_2[[#This Row],[poids_sortie]]-Table_2[[#This Row],[poids_entree]],"NC")</f>
        <v>1</v>
      </c>
      <c r="AA91" s="54">
        <f>IF(AND(ISNUMBER(Table_2[[#This Row],[poids_init]]),ISNUMBER(Table_2[[#This Row],[poids_entree]])),Table_2[[#This Row],[poids_entree]]-Table_2[[#This Row],[poids_init]],"NC")</f>
        <v>-15</v>
      </c>
      <c r="AB91" s="7">
        <f>IF(S91="NC","NC",IF(R91="NC","NC",ROUND(((R91-S91)/R91)*100,0)))</f>
        <v>16</v>
      </c>
      <c r="AC91" s="16" t="str">
        <f>IF(Z91="NC","NC",IF(Z91&gt;=0,"perte","gain"))</f>
        <v>perte</v>
      </c>
      <c r="AD91" s="7" t="str">
        <f>IF(AA91="NC","NC",IF(AA91&gt;=0,"perte","gain"))</f>
        <v>gain</v>
      </c>
      <c r="AE91" s="7">
        <f>IF(T91="NC","NC",IF(S91="NC","NC",ROUND(((S91-T91)/S91)*100,0)))</f>
        <v>-1</v>
      </c>
      <c r="AF91" s="7">
        <f>IF(ISNUMBER(Table_2[[#This Row],[% perte de poids DH]]),AE91*(-1),"NC")</f>
        <v>1</v>
      </c>
      <c r="AG91" s="16" t="str">
        <f>IF(AE91="NC","non renseigné","renseigné")</f>
        <v>renseigné</v>
      </c>
      <c r="AH91" s="7" t="str">
        <f>IF(AB91="NC","non renseigné","renseigné")</f>
        <v>renseigné</v>
      </c>
      <c r="AI91" s="54" t="str">
        <f>IF(OR(Table_2[[#This Row],[albumine]]="NC",Table_2[[#This Row],[albumine]]=0),"non renseigné","renseigné")</f>
        <v>renseigné</v>
      </c>
      <c r="AJ91" s="7">
        <v>17</v>
      </c>
      <c r="AK91" s="8" t="s">
        <v>645</v>
      </c>
      <c r="AL91" s="7" t="s">
        <v>92</v>
      </c>
      <c r="AM91" s="7">
        <v>131</v>
      </c>
      <c r="AN91" s="8" t="s">
        <v>94</v>
      </c>
      <c r="AO91" s="7">
        <v>1.01</v>
      </c>
      <c r="AP91" s="9">
        <v>43248</v>
      </c>
      <c r="AQ91" s="9">
        <v>43218</v>
      </c>
      <c r="AR91" s="8">
        <v>1</v>
      </c>
      <c r="AS91" s="7">
        <v>2</v>
      </c>
      <c r="AT91" s="7" t="s">
        <v>150</v>
      </c>
      <c r="AU91" s="8" t="s">
        <v>94</v>
      </c>
      <c r="AV91" s="8" t="s">
        <v>94</v>
      </c>
      <c r="AW91" s="7" t="s">
        <v>92</v>
      </c>
      <c r="AX91" s="8" t="s">
        <v>94</v>
      </c>
      <c r="AY91" s="8" t="s">
        <v>94</v>
      </c>
      <c r="AZ91" s="8" t="s">
        <v>94</v>
      </c>
      <c r="BA91" s="7" t="s">
        <v>92</v>
      </c>
      <c r="BB91" s="8" t="s">
        <v>94</v>
      </c>
      <c r="BC91" s="8" t="s">
        <v>94</v>
      </c>
      <c r="BD91" s="7" t="s">
        <v>175</v>
      </c>
      <c r="BE91" s="7" t="s">
        <v>296</v>
      </c>
      <c r="BF91" s="7" t="s">
        <v>92</v>
      </c>
      <c r="BG91" s="8" t="s">
        <v>94</v>
      </c>
      <c r="BH91" s="8" t="s">
        <v>94</v>
      </c>
      <c r="BI91" s="8" t="s">
        <v>94</v>
      </c>
      <c r="BJ91" s="8" t="s">
        <v>94</v>
      </c>
      <c r="BK91" s="8" t="s">
        <v>94</v>
      </c>
      <c r="BL91" s="8" t="s">
        <v>94</v>
      </c>
      <c r="BM91" s="7" t="s">
        <v>92</v>
      </c>
      <c r="BN91" s="7" t="s">
        <v>92</v>
      </c>
      <c r="BO91" s="9">
        <v>43160</v>
      </c>
      <c r="BP91" s="7" t="s">
        <v>92</v>
      </c>
      <c r="BQ91" s="10" t="s">
        <v>95</v>
      </c>
      <c r="BR91" s="10" t="s">
        <v>94</v>
      </c>
      <c r="BS91" s="10" t="s">
        <v>105</v>
      </c>
      <c r="BT91" s="10" t="s">
        <v>95</v>
      </c>
      <c r="BU91" s="11" t="s">
        <v>92</v>
      </c>
      <c r="BV91" s="10" t="s">
        <v>92</v>
      </c>
      <c r="BW91" s="10" t="s">
        <v>92</v>
      </c>
      <c r="BX91" s="10"/>
      <c r="BY91" s="10"/>
      <c r="BZ91" s="10"/>
      <c r="CA91" s="10"/>
      <c r="CB91" s="10"/>
      <c r="CC91" s="10"/>
      <c r="CD91" s="10"/>
      <c r="CE91" s="10"/>
      <c r="CF91" s="7" t="s">
        <v>92</v>
      </c>
      <c r="CG91" s="7" t="s">
        <v>92</v>
      </c>
      <c r="CH91" s="10"/>
      <c r="CI91" s="17"/>
      <c r="CJ91" s="10"/>
      <c r="CK91" s="17"/>
      <c r="CL91" s="12" t="str">
        <f>IF( AND(ISNUMBER(CI91),ISNUMBER(CK91)),DATEDIF(CI91,CK91,"D"),"")</f>
        <v/>
      </c>
    </row>
    <row r="92" spans="1:90" ht="30">
      <c r="A92" s="7">
        <v>26</v>
      </c>
      <c r="B92" s="7" t="str">
        <f>IF(C92="201612","A",IF(C92="201706","B",IF(C92="201712","C",IF(C92="201806","D"))))</f>
        <v>B</v>
      </c>
      <c r="C92" s="54" t="str">
        <f>CONCATENATE(E92,IF(D92="décembre","12","06"))</f>
        <v>201706</v>
      </c>
      <c r="D92" s="8" t="s">
        <v>100</v>
      </c>
      <c r="E92" s="7">
        <v>2017</v>
      </c>
      <c r="F92" s="8" t="s">
        <v>425</v>
      </c>
      <c r="G92" s="7" t="s">
        <v>426</v>
      </c>
      <c r="H92" s="7">
        <v>58</v>
      </c>
      <c r="I92" s="8" t="s">
        <v>136</v>
      </c>
      <c r="J92" s="9">
        <v>20985</v>
      </c>
      <c r="K92" s="9">
        <v>42888</v>
      </c>
      <c r="L92" s="9">
        <v>42894</v>
      </c>
      <c r="M92" s="7">
        <v>6</v>
      </c>
      <c r="N92" s="8" t="s">
        <v>89</v>
      </c>
      <c r="O92" s="8" t="str">
        <f>IF(N92="Hemato","",IF(P92="CHC","Digestif",IF(P92="colon","Digestif",IF(P92="cholangiocarcinome","Digestif",IF(P92="corticosurrenalome","Surrenale",IF(P92="ependymome du cervelet","Cérébral",IF(P92="gastrique","Digestif",IF(P92="melanome","Cutané",IF(P92="oesophage","Digestif",IF(P92="ovaire","Gynécologique",IF(P92="pancreas","Digestif",IF(P92="prostate","Prostate",IF(P92="renal","Urinaire",IF(P92="sein","Gynécologique",IF(P92="TNE","TNE",IF(P92="uterus","Gynécologique",IF(P92="vessie","Urinaire",IF(P92="ORL","ORL",IF(P92="indeterminé","Indéterminé","")))))))))))))))))))</f>
        <v>Digestif</v>
      </c>
      <c r="P92" s="7" t="s">
        <v>427</v>
      </c>
      <c r="Q92" s="7">
        <v>173</v>
      </c>
      <c r="R92" s="7">
        <v>75</v>
      </c>
      <c r="S92" s="7">
        <v>68</v>
      </c>
      <c r="T92" s="7">
        <v>70</v>
      </c>
      <c r="U92" s="7">
        <f>IF('Référentiel recueil de données'!$Q92="NC","NC",IF('Référentiel recueil de données'!$S92="NC","NC",ROUND('Référentiel recueil de données'!$S92/('Référentiel recueil de données'!$Q92*'Référentiel recueil de données'!$Q92)*10000,0)))</f>
        <v>23</v>
      </c>
      <c r="V92" s="54" t="str">
        <f>IF(OR(Table_2[[#This Row],[interval imc]]="NC",Table_2[[#This Row],[interval imc]]=0),"non renseigné","renseigné")</f>
        <v>renseigné</v>
      </c>
      <c r="W92" s="54" t="str">
        <f>IF('Référentiel recueil de données'!$U111="NC","NC",IF(U92&lt;18.5,"&lt;18,5",IF(AND(U92&gt;=18.5,U92&lt;25),"entre 18,5 et 25",IF(AND(U92&gt;=25,U92&lt;30),"entre 25 et 30",IF(U92&gt;=30,"supérieur à 30")))))</f>
        <v>entre 18,5 et 25</v>
      </c>
      <c r="X92" s="7">
        <v>2</v>
      </c>
      <c r="Y92" s="54" t="str">
        <f>IF(X92=0,0,IF(AND(X92&gt;0,X92&lt;5),"entre 1 et 5",IF(AND(X92&gt;=5,X92&lt;=10),"entre 5 et 10",IF(X92&gt;10,"supérieur à 10","????"))))</f>
        <v>entre 1 et 5</v>
      </c>
      <c r="Z92" s="54">
        <f>IF(AND(ISNUMBER(Table_2[[#This Row],[poids_entree]]),ISNUMBER(Table_2[[#This Row],[poids_sortie]])),Table_2[[#This Row],[poids_sortie]]-Table_2[[#This Row],[poids_entree]],"NC")</f>
        <v>2</v>
      </c>
      <c r="AA92" s="54">
        <f>IF(AND(ISNUMBER(Table_2[[#This Row],[poids_init]]),ISNUMBER(Table_2[[#This Row],[poids_entree]])),Table_2[[#This Row],[poids_entree]]-Table_2[[#This Row],[poids_init]],"NC")</f>
        <v>-7</v>
      </c>
      <c r="AB92" s="7">
        <f>IF(S92="NC","NC",IF(R92="NC","NC",ROUND(((R92-S92)/R92)*100,0)))</f>
        <v>9</v>
      </c>
      <c r="AC92" s="16" t="str">
        <f>IF(Z92="NC","NC",IF(Z92&gt;=0,"perte","gain"))</f>
        <v>perte</v>
      </c>
      <c r="AD92" s="7" t="str">
        <f>IF(AA92="NC","NC",IF(AA92&gt;=0,"perte","gain"))</f>
        <v>gain</v>
      </c>
      <c r="AE92" s="7">
        <f>IF(T92="NC","NC",IF(S92="NC","NC",ROUND(((S92-T92)/S92)*100,0)))</f>
        <v>-3</v>
      </c>
      <c r="AF92" s="7">
        <f>IF(ISNUMBER(Table_2[[#This Row],[% perte de poids DH]]),AE92*(-1),"NC")</f>
        <v>3</v>
      </c>
      <c r="AG92" s="16" t="str">
        <f>IF(AE92="NC","non renseigné","renseigné")</f>
        <v>renseigné</v>
      </c>
      <c r="AH92" s="7" t="str">
        <f>IF(AB92="NC","non renseigné","renseigné")</f>
        <v>renseigné</v>
      </c>
      <c r="AI92" s="54" t="str">
        <f>IF(OR(Table_2[[#This Row],[albumine]]="NC",Table_2[[#This Row],[albumine]]=0),"non renseigné","renseigné")</f>
        <v>renseigné</v>
      </c>
      <c r="AJ92" s="7">
        <v>25</v>
      </c>
      <c r="AK92" s="8" t="s">
        <v>644</v>
      </c>
      <c r="AL92" s="8" t="s">
        <v>92</v>
      </c>
      <c r="AM92" s="7">
        <v>0</v>
      </c>
      <c r="AN92" s="7">
        <v>0</v>
      </c>
      <c r="AO92" s="7">
        <v>0</v>
      </c>
      <c r="AP92" s="9">
        <v>43074</v>
      </c>
      <c r="AQ92" s="9">
        <v>43054</v>
      </c>
      <c r="AR92" s="7">
        <v>0</v>
      </c>
      <c r="AS92" s="7">
        <v>0</v>
      </c>
      <c r="AT92" s="7" t="s">
        <v>92</v>
      </c>
      <c r="AU92" s="7" t="s">
        <v>92</v>
      </c>
      <c r="AV92" s="7" t="s">
        <v>92</v>
      </c>
      <c r="AW92" s="7" t="s">
        <v>92</v>
      </c>
      <c r="AX92" s="8" t="s">
        <v>94</v>
      </c>
      <c r="AY92" s="8" t="s">
        <v>95</v>
      </c>
      <c r="AZ92" s="7" t="s">
        <v>92</v>
      </c>
      <c r="BA92" s="7" t="s">
        <v>92</v>
      </c>
      <c r="BB92" s="7" t="s">
        <v>92</v>
      </c>
      <c r="BC92" s="8" t="s">
        <v>95</v>
      </c>
      <c r="BD92" s="8" t="s">
        <v>96</v>
      </c>
      <c r="BE92" s="7" t="s">
        <v>92</v>
      </c>
      <c r="BF92" s="7" t="s">
        <v>92</v>
      </c>
      <c r="BG92" s="7" t="s">
        <v>92</v>
      </c>
      <c r="BH92" s="7" t="s">
        <v>92</v>
      </c>
      <c r="BI92" s="7" t="s">
        <v>92</v>
      </c>
      <c r="BJ92" s="7" t="s">
        <v>92</v>
      </c>
      <c r="BK92" s="7" t="s">
        <v>92</v>
      </c>
      <c r="BL92" s="8" t="s">
        <v>94</v>
      </c>
      <c r="BM92" s="7" t="s">
        <v>92</v>
      </c>
      <c r="BN92" s="7" t="s">
        <v>92</v>
      </c>
      <c r="BO92" s="9" t="s">
        <v>92</v>
      </c>
      <c r="BP92" s="7" t="s">
        <v>92</v>
      </c>
      <c r="BQ92" s="10" t="s">
        <v>95</v>
      </c>
      <c r="BR92" s="10" t="s">
        <v>94</v>
      </c>
      <c r="BS92" s="10" t="s">
        <v>105</v>
      </c>
      <c r="BT92" s="10" t="s">
        <v>95</v>
      </c>
      <c r="BU92" s="11" t="s">
        <v>92</v>
      </c>
      <c r="BV92" s="10" t="s">
        <v>92</v>
      </c>
      <c r="BW92" s="10" t="s">
        <v>92</v>
      </c>
      <c r="BX92" s="10"/>
      <c r="BY92" s="10"/>
      <c r="BZ92" s="10"/>
      <c r="CA92" s="10"/>
      <c r="CB92" s="10"/>
      <c r="CC92" s="10"/>
      <c r="CD92" s="10"/>
      <c r="CE92" s="10"/>
      <c r="CF92" s="15">
        <v>42795</v>
      </c>
      <c r="CG92" s="7" t="s">
        <v>92</v>
      </c>
      <c r="CH92" s="10"/>
      <c r="CI92" s="17"/>
      <c r="CJ92" s="10"/>
      <c r="CK92" s="17"/>
      <c r="CL92" s="12" t="str">
        <f>IF( AND(ISNUMBER(CI92),ISNUMBER(CK92)),DATEDIF(CI92,CK92,"D"),"")</f>
        <v/>
      </c>
    </row>
    <row r="93" spans="1:90" ht="30">
      <c r="A93" s="7">
        <v>138</v>
      </c>
      <c r="B93" s="7" t="str">
        <f>IF(C93="201612","A",IF(C93="201706","B",IF(C93="201712","C",IF(C93="201806","D"))))</f>
        <v>C</v>
      </c>
      <c r="C93" s="54" t="str">
        <f>CONCATENATE(E93,IF(D93="décembre","12","06"))</f>
        <v>201712</v>
      </c>
      <c r="D93" s="8" t="s">
        <v>84</v>
      </c>
      <c r="E93" s="7">
        <v>2017</v>
      </c>
      <c r="F93" s="7" t="s">
        <v>428</v>
      </c>
      <c r="G93" s="7" t="s">
        <v>265</v>
      </c>
      <c r="H93" s="7">
        <v>60</v>
      </c>
      <c r="I93" s="8" t="s">
        <v>136</v>
      </c>
      <c r="J93" s="9">
        <v>20985</v>
      </c>
      <c r="K93" s="9">
        <v>43055</v>
      </c>
      <c r="L93" s="9">
        <v>43074</v>
      </c>
      <c r="M93" s="7">
        <v>19</v>
      </c>
      <c r="N93" s="8" t="s">
        <v>89</v>
      </c>
      <c r="O93" s="8" t="str">
        <f>IF(N93="Hemato","",IF(P93="CHC","Digestif",IF(P93="colon","Digestif",IF(P93="cholangiocarcinome","Digestif",IF(P93="corticosurrenalome","Surrenale",IF(P93="ependymome du cervelet","Cérébral",IF(P93="gastrique","Digestif",IF(P93="melanome","Cutané",IF(P93="oesophage","Digestif",IF(P93="ovaire","Gynécologique",IF(P93="pancreas","Digestif",IF(P93="prostate","Prostate",IF(P93="renal","Urinaire",IF(P93="sein","Gynécologique",IF(P93="TNE","TNE",IF(P93="uterus","Gynécologique",IF(P93="vessie","Urinaire",IF(P93="ORL","ORL",IF(P93="indeterminé","Indéterminé","")))))))))))))))))))</f>
        <v>Digestif</v>
      </c>
      <c r="P93" s="7" t="s">
        <v>427</v>
      </c>
      <c r="Q93" s="7">
        <v>173</v>
      </c>
      <c r="R93" s="7">
        <v>75</v>
      </c>
      <c r="S93" s="7">
        <v>70</v>
      </c>
      <c r="T93" s="7" t="s">
        <v>92</v>
      </c>
      <c r="U93" s="7">
        <f>IF('Référentiel recueil de données'!$Q93="NC","NC",IF('Référentiel recueil de données'!$S93="NC","NC",ROUND('Référentiel recueil de données'!$S93/('Référentiel recueil de données'!$Q93*'Référentiel recueil de données'!$Q93)*10000,0)))</f>
        <v>23</v>
      </c>
      <c r="V93" s="54" t="str">
        <f>IF(OR(Table_2[[#This Row],[interval imc]]="NC",Table_2[[#This Row],[interval imc]]=0),"non renseigné","renseigné")</f>
        <v>renseigné</v>
      </c>
      <c r="W93" s="54" t="str">
        <f>IF('Référentiel recueil de données'!$U47="NC","NC",IF(U93&lt;18.5,"&lt;18,5",IF(AND(U93&gt;=18.5,U93&lt;25),"entre 18,5 et 25",IF(AND(U93&gt;=25,U93&lt;30),"entre 25 et 30",IF(U93&gt;=30,"supérieur à 30")))))</f>
        <v>entre 18,5 et 25</v>
      </c>
      <c r="X93" s="7">
        <v>1</v>
      </c>
      <c r="Y93" s="54" t="str">
        <f>IF(X93=0,0,IF(AND(X93&gt;0,X93&lt;5),"entre 1 et 5",IF(AND(X93&gt;=5,X93&lt;=10),"entre 5 et 10",IF(X93&gt;10,"supérieur à 10","????"))))</f>
        <v>entre 1 et 5</v>
      </c>
      <c r="Z93" s="54" t="str">
        <f>IF(AND(ISNUMBER(Table_2[[#This Row],[poids_entree]]),ISNUMBER(Table_2[[#This Row],[poids_sortie]])),Table_2[[#This Row],[poids_sortie]]-Table_2[[#This Row],[poids_entree]],"NC")</f>
        <v>NC</v>
      </c>
      <c r="AA93" s="54">
        <f>IF(AND(ISNUMBER(Table_2[[#This Row],[poids_init]]),ISNUMBER(Table_2[[#This Row],[poids_entree]])),Table_2[[#This Row],[poids_entree]]-Table_2[[#This Row],[poids_init]],"NC")</f>
        <v>-5</v>
      </c>
      <c r="AB93" s="7">
        <f>IF(S93="NC","NC",IF(R93="NC","NC",ROUND(((R93-S93)/R93)*100,0)))</f>
        <v>7</v>
      </c>
      <c r="AC93" s="16" t="str">
        <f>IF(Z93="NC","NC",IF(Z93&gt;=0,"perte","gain"))</f>
        <v>NC</v>
      </c>
      <c r="AD93" s="7" t="str">
        <f>IF(AA93="NC","NC",IF(AA93&gt;=0,"perte","gain"))</f>
        <v>gain</v>
      </c>
      <c r="AE93" s="7" t="str">
        <f>IF(T93="NC","NC",IF(S93="NC","NC",ROUND(((S93-T93)/S93)*100,0)))</f>
        <v>NC</v>
      </c>
      <c r="AF93" s="7" t="str">
        <f>IF(ISNUMBER(Table_2[[#This Row],[% perte de poids DH]]),AE93*(-1),"NC")</f>
        <v>NC</v>
      </c>
      <c r="AG93" s="16" t="str">
        <f>IF(AE93="NC","non renseigné","renseigné")</f>
        <v>non renseigné</v>
      </c>
      <c r="AH93" s="7" t="str">
        <f>IF(AB93="NC","non renseigné","renseigné")</f>
        <v>renseigné</v>
      </c>
      <c r="AI93" s="54" t="str">
        <f>IF(OR(Table_2[[#This Row],[albumine]]="NC",Table_2[[#This Row],[albumine]]=0),"non renseigné","renseigné")</f>
        <v>renseigné</v>
      </c>
      <c r="AJ93" s="7">
        <v>20</v>
      </c>
      <c r="AK93" s="8" t="s">
        <v>645</v>
      </c>
      <c r="AL93" s="7" t="s">
        <v>92</v>
      </c>
      <c r="AM93" s="7" t="s">
        <v>92</v>
      </c>
      <c r="AN93" s="7" t="s">
        <v>92</v>
      </c>
      <c r="AO93" s="7" t="s">
        <v>92</v>
      </c>
      <c r="AP93" s="9">
        <v>43439</v>
      </c>
      <c r="AQ93" s="9" t="s">
        <v>92</v>
      </c>
      <c r="AR93" s="8">
        <v>0</v>
      </c>
      <c r="AS93" s="7">
        <v>0</v>
      </c>
      <c r="AT93" s="7" t="s">
        <v>288</v>
      </c>
      <c r="AU93" s="7" t="s">
        <v>92</v>
      </c>
      <c r="AV93" s="7" t="s">
        <v>92</v>
      </c>
      <c r="AW93" s="7" t="s">
        <v>151</v>
      </c>
      <c r="AX93" s="8" t="s">
        <v>94</v>
      </c>
      <c r="AY93" s="8" t="s">
        <v>95</v>
      </c>
      <c r="AZ93" s="8" t="s">
        <v>95</v>
      </c>
      <c r="BA93" s="7" t="s">
        <v>92</v>
      </c>
      <c r="BB93" s="7" t="s">
        <v>92</v>
      </c>
      <c r="BC93" s="8" t="s">
        <v>95</v>
      </c>
      <c r="BD93" s="8" t="s">
        <v>96</v>
      </c>
      <c r="BE93" s="7" t="s">
        <v>92</v>
      </c>
      <c r="BF93" s="7" t="s">
        <v>92</v>
      </c>
      <c r="BG93" s="7" t="s">
        <v>92</v>
      </c>
      <c r="BH93" s="7" t="s">
        <v>92</v>
      </c>
      <c r="BI93" s="7" t="s">
        <v>92</v>
      </c>
      <c r="BJ93" s="7" t="s">
        <v>92</v>
      </c>
      <c r="BK93" s="7" t="s">
        <v>92</v>
      </c>
      <c r="BL93" s="8" t="s">
        <v>95</v>
      </c>
      <c r="BM93" s="7" t="s">
        <v>92</v>
      </c>
      <c r="BN93" s="7" t="s">
        <v>92</v>
      </c>
      <c r="BO93" s="9" t="s">
        <v>92</v>
      </c>
      <c r="BP93" s="7" t="s">
        <v>92</v>
      </c>
      <c r="BQ93" s="10" t="s">
        <v>95</v>
      </c>
      <c r="BR93" s="10" t="s">
        <v>94</v>
      </c>
      <c r="BS93" s="10" t="s">
        <v>105</v>
      </c>
      <c r="BT93" s="10" t="s">
        <v>95</v>
      </c>
      <c r="BU93" s="11" t="s">
        <v>92</v>
      </c>
      <c r="BV93" s="10" t="s">
        <v>92</v>
      </c>
      <c r="BW93" s="10" t="s">
        <v>92</v>
      </c>
      <c r="BX93" s="10"/>
      <c r="BY93" s="10"/>
      <c r="BZ93" s="10"/>
      <c r="CA93" s="10"/>
      <c r="CB93" s="10"/>
      <c r="CC93" s="10"/>
      <c r="CD93" s="10"/>
      <c r="CE93" s="10"/>
      <c r="CF93" s="7" t="s">
        <v>92</v>
      </c>
      <c r="CG93" s="7" t="s">
        <v>92</v>
      </c>
      <c r="CH93" s="10"/>
      <c r="CI93" s="17"/>
      <c r="CJ93" s="10"/>
      <c r="CK93" s="17"/>
      <c r="CL93" s="12" t="str">
        <f>IF( AND(ISNUMBER(CI93),ISNUMBER(CK93)),DATEDIF(CI93,CK93,"D"),"")</f>
        <v/>
      </c>
    </row>
    <row r="94" spans="1:90" ht="30">
      <c r="A94" s="7">
        <v>30</v>
      </c>
      <c r="B94" s="7" t="str">
        <f>IF(C94="201612","A",IF(C94="201706","B",IF(C94="201712","C",IF(C94="201806","D"))))</f>
        <v>B</v>
      </c>
      <c r="C94" s="54" t="str">
        <f>CONCATENATE(E94,IF(D94="décembre","12","06"))</f>
        <v>201706</v>
      </c>
      <c r="D94" s="8" t="s">
        <v>100</v>
      </c>
      <c r="E94" s="7">
        <v>2017</v>
      </c>
      <c r="F94" s="7" t="s">
        <v>429</v>
      </c>
      <c r="G94" s="7" t="s">
        <v>430</v>
      </c>
      <c r="H94" s="7">
        <v>81</v>
      </c>
      <c r="I94" s="8" t="s">
        <v>431</v>
      </c>
      <c r="J94" s="9">
        <v>12618</v>
      </c>
      <c r="K94" s="9">
        <v>42893</v>
      </c>
      <c r="L94" s="9">
        <v>42900</v>
      </c>
      <c r="M94" s="7">
        <v>7</v>
      </c>
      <c r="N94" s="8" t="s">
        <v>89</v>
      </c>
      <c r="O94" s="8" t="str">
        <f>IF(N94="Hemato","",IF(P94="CHC","Digestif",IF(P94="colon","Digestif",IF(P94="cholangiocarcinome","Digestif",IF(P94="corticosurrenalome","Surrenale",IF(P94="ependymome du cervelet","Cérébral",IF(P94="gastrique","Digestif",IF(P94="melanome","Cutané",IF(P94="oesophage","Digestif",IF(P94="ovaire","Gynécologique",IF(P94="pancreas","Digestif",IF(P94="prostate","Prostate",IF(P94="renal","Urinaire",IF(P94="sein","Gynécologique",IF(P94="TNE","TNE",IF(P94="uterus","Gynécologique",IF(P94="vessie","Urinaire",IF(P94="ORL","ORL",IF(P94="indeterminé","Indéterminé","")))))))))))))))))))</f>
        <v>Gynécologique</v>
      </c>
      <c r="P94" s="8" t="s">
        <v>90</v>
      </c>
      <c r="Q94" s="7">
        <v>165</v>
      </c>
      <c r="R94" s="7">
        <v>55</v>
      </c>
      <c r="S94" s="7">
        <v>58</v>
      </c>
      <c r="T94" s="7">
        <v>56</v>
      </c>
      <c r="U94" s="7">
        <f>IF('Référentiel recueil de données'!$Q94="NC","NC",IF('Référentiel recueil de données'!$S94="NC","NC",ROUND('Référentiel recueil de données'!$S94/('Référentiel recueil de données'!$Q94*'Référentiel recueil de données'!$Q94)*10000,0)))</f>
        <v>21</v>
      </c>
      <c r="V94" s="54" t="str">
        <f>IF(OR(Table_2[[#This Row],[interval imc]]="NC",Table_2[[#This Row],[interval imc]]=0),"non renseigné","renseigné")</f>
        <v>renseigné</v>
      </c>
      <c r="W94" s="54" t="str">
        <f>IF('Référentiel recueil de données'!$U123="NC","NC",IF(U94&lt;18.5,"&lt;18,5",IF(AND(U94&gt;=18.5,U94&lt;25),"entre 18,5 et 25",IF(AND(U94&gt;=25,U94&lt;30),"entre 25 et 30",IF(U94&gt;=30,"supérieur à 30")))))</f>
        <v>entre 18,5 et 25</v>
      </c>
      <c r="X94" s="7">
        <v>2</v>
      </c>
      <c r="Y94" s="54" t="str">
        <f>IF(X94=0,0,IF(AND(X94&gt;0,X94&lt;5),"entre 1 et 5",IF(AND(X94&gt;=5,X94&lt;=10),"entre 5 et 10",IF(X94&gt;10,"supérieur à 10","????"))))</f>
        <v>entre 1 et 5</v>
      </c>
      <c r="Z94" s="54">
        <f>IF(AND(ISNUMBER(Table_2[[#This Row],[poids_entree]]),ISNUMBER(Table_2[[#This Row],[poids_sortie]])),Table_2[[#This Row],[poids_sortie]]-Table_2[[#This Row],[poids_entree]],"NC")</f>
        <v>-2</v>
      </c>
      <c r="AA94" s="54">
        <f>IF(AND(ISNUMBER(Table_2[[#This Row],[poids_init]]),ISNUMBER(Table_2[[#This Row],[poids_entree]])),Table_2[[#This Row],[poids_entree]]-Table_2[[#This Row],[poids_init]],"NC")</f>
        <v>3</v>
      </c>
      <c r="AB94" s="7">
        <f>IF(S94="NC","NC",IF(R94="NC","NC",ROUND(((R94-S94)/R94)*100,0)))</f>
        <v>-5</v>
      </c>
      <c r="AC94" s="16" t="str">
        <f>IF(Z94="NC","NC",IF(Z94&gt;=0,"perte","gain"))</f>
        <v>gain</v>
      </c>
      <c r="AD94" s="7" t="str">
        <f>IF(AA94="NC","NC",IF(AA94&gt;=0,"perte","gain"))</f>
        <v>perte</v>
      </c>
      <c r="AE94" s="7">
        <f>IF(T94="NC","NC",IF(S94="NC","NC",ROUND(((S94-T94)/S94)*100,0)))</f>
        <v>3</v>
      </c>
      <c r="AF94" s="7">
        <f>IF(ISNUMBER(Table_2[[#This Row],[% perte de poids DH]]),AE94*(-1),"NC")</f>
        <v>-3</v>
      </c>
      <c r="AG94" s="16" t="str">
        <f>IF(AE94="NC","non renseigné","renseigné")</f>
        <v>renseigné</v>
      </c>
      <c r="AH94" s="7" t="str">
        <f>IF(AB94="NC","non renseigné","renseigné")</f>
        <v>renseigné</v>
      </c>
      <c r="AI94" s="54" t="str">
        <f>IF(OR(Table_2[[#This Row],[albumine]]="NC",Table_2[[#This Row],[albumine]]=0),"non renseigné","renseigné")</f>
        <v>non renseigné</v>
      </c>
      <c r="AJ94" s="8" t="s">
        <v>92</v>
      </c>
      <c r="AK94" s="8" t="s">
        <v>646</v>
      </c>
      <c r="AL94" s="8" t="s">
        <v>92</v>
      </c>
      <c r="AM94" s="7">
        <v>0</v>
      </c>
      <c r="AN94" s="7">
        <v>0</v>
      </c>
      <c r="AO94" s="7">
        <v>0</v>
      </c>
      <c r="AP94" s="9">
        <v>43007</v>
      </c>
      <c r="AQ94" s="9">
        <v>42915</v>
      </c>
      <c r="AR94" s="7">
        <v>0</v>
      </c>
      <c r="AS94" s="7">
        <v>0</v>
      </c>
      <c r="AT94" s="7" t="s">
        <v>92</v>
      </c>
      <c r="AU94" s="7" t="s">
        <v>92</v>
      </c>
      <c r="AV94" s="7" t="s">
        <v>92</v>
      </c>
      <c r="AW94" s="7" t="s">
        <v>92</v>
      </c>
      <c r="AX94" s="8" t="s">
        <v>94</v>
      </c>
      <c r="AY94" s="8" t="s">
        <v>94</v>
      </c>
      <c r="AZ94" s="7" t="s">
        <v>92</v>
      </c>
      <c r="BA94" s="7" t="s">
        <v>92</v>
      </c>
      <c r="BB94" s="7" t="s">
        <v>92</v>
      </c>
      <c r="BC94" s="8" t="s">
        <v>95</v>
      </c>
      <c r="BD94" s="8" t="s">
        <v>96</v>
      </c>
      <c r="BE94" s="7" t="s">
        <v>92</v>
      </c>
      <c r="BF94" s="7" t="s">
        <v>92</v>
      </c>
      <c r="BG94" s="7" t="s">
        <v>92</v>
      </c>
      <c r="BH94" s="7" t="s">
        <v>92</v>
      </c>
      <c r="BI94" s="7" t="s">
        <v>92</v>
      </c>
      <c r="BJ94" s="7" t="s">
        <v>92</v>
      </c>
      <c r="BK94" s="7" t="s">
        <v>92</v>
      </c>
      <c r="BL94" s="8" t="s">
        <v>95</v>
      </c>
      <c r="BM94" s="7" t="s">
        <v>92</v>
      </c>
      <c r="BN94" s="7" t="s">
        <v>92</v>
      </c>
      <c r="BO94" s="9" t="s">
        <v>92</v>
      </c>
      <c r="BP94" s="7" t="s">
        <v>92</v>
      </c>
      <c r="BQ94" s="10" t="s">
        <v>95</v>
      </c>
      <c r="BR94" s="10" t="s">
        <v>94</v>
      </c>
      <c r="BS94" s="10" t="s">
        <v>105</v>
      </c>
      <c r="BT94" s="10" t="s">
        <v>94</v>
      </c>
      <c r="BU94" s="11">
        <v>42896</v>
      </c>
      <c r="BV94" s="10" t="s">
        <v>432</v>
      </c>
      <c r="BW94" s="10" t="s">
        <v>92</v>
      </c>
      <c r="BX94" s="10"/>
      <c r="BY94" s="10"/>
      <c r="BZ94" s="10"/>
      <c r="CA94" s="10"/>
      <c r="CB94" s="10"/>
      <c r="CC94" s="10"/>
      <c r="CD94" s="10" t="s">
        <v>94</v>
      </c>
      <c r="CE94" s="10"/>
      <c r="CF94" s="7" t="s">
        <v>433</v>
      </c>
      <c r="CG94" s="7" t="s">
        <v>92</v>
      </c>
      <c r="CH94" s="10" t="s">
        <v>95</v>
      </c>
      <c r="CI94" s="17">
        <v>42896</v>
      </c>
      <c r="CJ94" s="10" t="s">
        <v>94</v>
      </c>
      <c r="CK94" s="17">
        <v>43007</v>
      </c>
      <c r="CL94" s="12">
        <f>IF( AND(ISNUMBER(CI94),ISNUMBER(CK94)),DATEDIF(CI94,CK94,"D"),"")</f>
        <v>111</v>
      </c>
    </row>
    <row r="95" spans="1:90" ht="30">
      <c r="A95" s="7">
        <v>53</v>
      </c>
      <c r="B95" s="7" t="str">
        <f>IF(C95="201612","A",IF(C95="201706","B",IF(C95="201712","C",IF(C95="201806","D"))))</f>
        <v>A</v>
      </c>
      <c r="C95" s="54" t="str">
        <f>CONCATENATE(E95,IF(D95="décembre","12","06"))</f>
        <v>201612</v>
      </c>
      <c r="D95" s="8" t="s">
        <v>84</v>
      </c>
      <c r="E95" s="7">
        <v>2016</v>
      </c>
      <c r="F95" s="7" t="s">
        <v>434</v>
      </c>
      <c r="G95" s="7" t="s">
        <v>367</v>
      </c>
      <c r="H95" s="7">
        <v>58</v>
      </c>
      <c r="I95" s="8" t="s">
        <v>136</v>
      </c>
      <c r="J95" s="9">
        <v>21320</v>
      </c>
      <c r="K95" s="9">
        <v>42704</v>
      </c>
      <c r="L95" s="9">
        <v>42709</v>
      </c>
      <c r="M95" s="7">
        <v>5</v>
      </c>
      <c r="N95" s="8" t="s">
        <v>89</v>
      </c>
      <c r="O95" s="8" t="str">
        <f>IF(N95="Hemato","",IF(P95="CHC","Digestif",IF(P95="colon","Digestif",IF(P95="cholangiocarcinome","Digestif",IF(P95="corticosurrenalome","Surrenale",IF(P95="ependymome du cervelet","Cérébral",IF(P95="gastrique","Digestif",IF(P95="melanome","Cutané",IF(P95="oesophage","Digestif",IF(P95="ovaire","Gynécologique",IF(P95="pancreas","Digestif",IF(P95="prostate","Prostate",IF(P95="renal","Urinaire",IF(P95="sein","Gynécologique",IF(P95="TNE","TNE",IF(P95="uterus","Gynécologique",IF(P95="vessie","Urinaire",IF(P95="ORL","ORL",IF(P95="indeterminé","Indéterminé","")))))))))))))))))))</f>
        <v>Digestif</v>
      </c>
      <c r="P95" s="8" t="s">
        <v>103</v>
      </c>
      <c r="Q95" s="7">
        <v>178</v>
      </c>
      <c r="R95" s="7">
        <v>86</v>
      </c>
      <c r="S95" s="7">
        <v>76</v>
      </c>
      <c r="T95" s="7">
        <v>75</v>
      </c>
      <c r="U95" s="7">
        <f>IF('Référentiel recueil de données'!$Q95="NC","NC",IF('Référentiel recueil de données'!$S95="NC","NC",ROUND('Référentiel recueil de données'!$S95/('Référentiel recueil de données'!$Q95*'Référentiel recueil de données'!$Q95)*10000,0)))</f>
        <v>24</v>
      </c>
      <c r="V95" s="54" t="str">
        <f>IF(OR(Table_2[[#This Row],[interval imc]]="NC",Table_2[[#This Row],[interval imc]]=0),"non renseigné","renseigné")</f>
        <v>renseigné</v>
      </c>
      <c r="W95" s="54" t="str">
        <f>IF('Référentiel recueil de données'!$U95="NC","NC",IF(U95&lt;18.5,"&lt;18,5",IF(AND(U95&gt;=18.5,U95&lt;25),"entre 18,5 et 25",IF(AND(U95&gt;=25,U95&lt;30),"entre 25 et 30",IF(U95&gt;=30,"supérieur à 30")))))</f>
        <v>entre 18,5 et 25</v>
      </c>
      <c r="X95" s="7">
        <v>2</v>
      </c>
      <c r="Y95" s="54" t="str">
        <f>IF(X95=0,0,IF(AND(X95&gt;0,X95&lt;5),"entre 1 et 5",IF(AND(X95&gt;=5,X95&lt;=10),"entre 5 et 10",IF(X95&gt;10,"supérieur à 10","????"))))</f>
        <v>entre 1 et 5</v>
      </c>
      <c r="Z95" s="54">
        <f>IF(AND(ISNUMBER(Table_2[[#This Row],[poids_entree]]),ISNUMBER(Table_2[[#This Row],[poids_sortie]])),Table_2[[#This Row],[poids_sortie]]-Table_2[[#This Row],[poids_entree]],"NC")</f>
        <v>-1</v>
      </c>
      <c r="AA95" s="54">
        <f>IF(AND(ISNUMBER(Table_2[[#This Row],[poids_init]]),ISNUMBER(Table_2[[#This Row],[poids_entree]])),Table_2[[#This Row],[poids_entree]]-Table_2[[#This Row],[poids_init]],"NC")</f>
        <v>-10</v>
      </c>
      <c r="AB95" s="7">
        <f>IF(S95="NC","NC",IF(R95="NC","NC",ROUND(((R95-S95)/R95)*100,0)))</f>
        <v>12</v>
      </c>
      <c r="AC95" s="16" t="str">
        <f>IF(Z95="NC","NC",IF(Z95&gt;=0,"perte","gain"))</f>
        <v>gain</v>
      </c>
      <c r="AD95" s="7" t="str">
        <f>IF(AA95="NC","NC",IF(AA95&gt;=0,"perte","gain"))</f>
        <v>gain</v>
      </c>
      <c r="AE95" s="7">
        <f>IF(T95="NC","NC",IF(S95="NC","NC",ROUND(((S95-T95)/S95)*100,0)))</f>
        <v>1</v>
      </c>
      <c r="AF95" s="7">
        <f>IF(ISNUMBER(Table_2[[#This Row],[% perte de poids DH]]),AE95*(-1),"NC")</f>
        <v>-1</v>
      </c>
      <c r="AG95" s="16" t="str">
        <f>IF(AE95="NC","non renseigné","renseigné")</f>
        <v>renseigné</v>
      </c>
      <c r="AH95" s="7" t="str">
        <f>IF(AB95="NC","non renseigné","renseigné")</f>
        <v>renseigné</v>
      </c>
      <c r="AI95" s="54" t="str">
        <f>IF(OR(Table_2[[#This Row],[albumine]]="NC",Table_2[[#This Row],[albumine]]=0),"non renseigné","renseigné")</f>
        <v>renseigné</v>
      </c>
      <c r="AJ95" s="7">
        <v>33</v>
      </c>
      <c r="AK95" s="8" t="s">
        <v>644</v>
      </c>
      <c r="AL95" s="8" t="s">
        <v>92</v>
      </c>
      <c r="AM95" s="7">
        <v>0</v>
      </c>
      <c r="AN95" s="7">
        <v>0</v>
      </c>
      <c r="AO95" s="7">
        <v>0</v>
      </c>
      <c r="AP95" s="9">
        <v>43354</v>
      </c>
      <c r="AQ95" s="9" t="s">
        <v>92</v>
      </c>
      <c r="AR95" s="7">
        <v>0</v>
      </c>
      <c r="AS95" s="7">
        <v>0</v>
      </c>
      <c r="AT95" s="7" t="s">
        <v>92</v>
      </c>
      <c r="AU95" s="7" t="s">
        <v>92</v>
      </c>
      <c r="AV95" s="7" t="s">
        <v>92</v>
      </c>
      <c r="AW95" s="7" t="s">
        <v>92</v>
      </c>
      <c r="AX95" s="8" t="s">
        <v>95</v>
      </c>
      <c r="AY95" s="8" t="s">
        <v>95</v>
      </c>
      <c r="AZ95" s="8" t="s">
        <v>95</v>
      </c>
      <c r="BA95" s="7" t="s">
        <v>92</v>
      </c>
      <c r="BB95" s="7" t="s">
        <v>92</v>
      </c>
      <c r="BC95" s="8" t="s">
        <v>95</v>
      </c>
      <c r="BD95" s="8" t="s">
        <v>96</v>
      </c>
      <c r="BE95" s="7" t="s">
        <v>92</v>
      </c>
      <c r="BF95" s="7" t="s">
        <v>92</v>
      </c>
      <c r="BG95" s="7" t="s">
        <v>92</v>
      </c>
      <c r="BH95" s="7" t="s">
        <v>92</v>
      </c>
      <c r="BI95" s="7" t="s">
        <v>92</v>
      </c>
      <c r="BJ95" s="7" t="s">
        <v>92</v>
      </c>
      <c r="BK95" s="7" t="s">
        <v>92</v>
      </c>
      <c r="BL95" s="8" t="s">
        <v>95</v>
      </c>
      <c r="BM95" s="7" t="s">
        <v>92</v>
      </c>
      <c r="BN95" s="7" t="s">
        <v>92</v>
      </c>
      <c r="BO95" s="9">
        <v>42522</v>
      </c>
      <c r="BP95" s="7">
        <v>0</v>
      </c>
      <c r="BQ95" s="10" t="s">
        <v>95</v>
      </c>
      <c r="BR95" s="10" t="s">
        <v>94</v>
      </c>
      <c r="BS95" s="10" t="s">
        <v>105</v>
      </c>
      <c r="BT95" s="10" t="s">
        <v>95</v>
      </c>
      <c r="BU95" s="11" t="s">
        <v>92</v>
      </c>
      <c r="BV95" s="10" t="s">
        <v>92</v>
      </c>
      <c r="BW95" s="10" t="s">
        <v>92</v>
      </c>
      <c r="BX95" s="10"/>
      <c r="BY95" s="10"/>
      <c r="BZ95" s="10"/>
      <c r="CA95" s="10"/>
      <c r="CB95" s="10"/>
      <c r="CC95" s="10"/>
      <c r="CD95" s="10"/>
      <c r="CE95" s="10"/>
      <c r="CF95" s="7" t="s">
        <v>92</v>
      </c>
      <c r="CG95" s="7" t="s">
        <v>92</v>
      </c>
      <c r="CH95" s="10"/>
      <c r="CI95" s="17"/>
      <c r="CJ95" s="10"/>
      <c r="CK95" s="17"/>
      <c r="CL95" s="12" t="str">
        <f>IF( AND(ISNUMBER(CI95),ISNUMBER(CK95)),DATEDIF(CI95,CK95,"D"),"")</f>
        <v/>
      </c>
    </row>
    <row r="96" spans="1:90" ht="30">
      <c r="A96" s="7">
        <v>56</v>
      </c>
      <c r="B96" s="7" t="str">
        <f>IF(C96="201612","A",IF(C96="201706","B",IF(C96="201712","C",IF(C96="201806","D"))))</f>
        <v>A</v>
      </c>
      <c r="C96" s="54" t="str">
        <f>CONCATENATE(E96,IF(D96="décembre","12","06"))</f>
        <v>201612</v>
      </c>
      <c r="D96" s="8" t="s">
        <v>84</v>
      </c>
      <c r="E96" s="7">
        <v>2016</v>
      </c>
      <c r="F96" s="7" t="s">
        <v>435</v>
      </c>
      <c r="G96" s="7" t="s">
        <v>436</v>
      </c>
      <c r="H96" s="7">
        <v>71</v>
      </c>
      <c r="I96" s="8" t="s">
        <v>87</v>
      </c>
      <c r="J96" s="9">
        <v>16606</v>
      </c>
      <c r="K96" s="9">
        <v>42702</v>
      </c>
      <c r="L96" s="9">
        <v>42715</v>
      </c>
      <c r="M96" s="7">
        <v>13</v>
      </c>
      <c r="N96" s="8" t="s">
        <v>130</v>
      </c>
      <c r="O96" s="8" t="str">
        <f>IF(N96="Hemato","",IF(P96="CHC","Digestif",IF(P96="colon","Digestif",IF(P96="cholangiocarcinome","Digestif",IF(P96="corticosurrenalome","Surrenale",IF(P96="ependymome du cervelet","Cérébral",IF(P96="gastrique","Digestif",IF(P96="melanome","Cutané",IF(P96="oesophage","Digestif",IF(P96="ovaire","Gynécologique",IF(P96="pancreas","Digestif",IF(P96="prostate","Prostate",IF(P96="renal","Urinaire",IF(P96="sein","Gynécologique",IF(P96="TNE","TNE",IF(P96="uterus","Gynécologique",IF(P96="vessie","Urinaire",IF(P96="ORL","ORL",IF(P96="indeterminé","Indéterminé","")))))))))))))))))))</f>
        <v/>
      </c>
      <c r="P96" s="8" t="s">
        <v>190</v>
      </c>
      <c r="Q96" s="7" t="s">
        <v>92</v>
      </c>
      <c r="R96" s="7" t="s">
        <v>92</v>
      </c>
      <c r="S96" s="7" t="s">
        <v>92</v>
      </c>
      <c r="T96" s="7" t="s">
        <v>92</v>
      </c>
      <c r="U96" s="7" t="str">
        <f>IF('Référentiel recueil de données'!$Q96="NC","NC",IF('Référentiel recueil de données'!$S96="NC","NC",ROUND('Référentiel recueil de données'!$S96/('Référentiel recueil de données'!$Q96*'Référentiel recueil de données'!$Q96)*10000,0)))</f>
        <v>NC</v>
      </c>
      <c r="V96" s="54" t="str">
        <f>IF(OR(Table_2[[#This Row],[interval imc]]="NC",Table_2[[#This Row],[interval imc]]=0),"non renseigné","renseigné")</f>
        <v>renseigné</v>
      </c>
      <c r="W96" s="54" t="str">
        <f>IF('Référentiel recueil de données'!$U48="NC","NC",IF(U96&lt;18.5,"&lt;18,5",IF(AND(U96&gt;=18.5,U96&lt;25),"entre 18,5 et 25",IF(AND(U96&gt;=25,U96&lt;30),"entre 25 et 30",IF(U96&gt;=30,"supérieur à 30")))))</f>
        <v>supérieur à 30</v>
      </c>
      <c r="X96" s="7">
        <v>0</v>
      </c>
      <c r="Y96" s="54">
        <f>IF(X96=0,0,IF(AND(X96&gt;0,X96&lt;5),"entre 1 et 5",IF(AND(X96&gt;=5,X96&lt;=10),"entre 5 et 10",IF(X96&gt;10,"supérieur à 10","????"))))</f>
        <v>0</v>
      </c>
      <c r="Z96" s="54" t="str">
        <f>IF(AND(ISNUMBER(Table_2[[#This Row],[poids_entree]]),ISNUMBER(Table_2[[#This Row],[poids_sortie]])),Table_2[[#This Row],[poids_sortie]]-Table_2[[#This Row],[poids_entree]],"NC")</f>
        <v>NC</v>
      </c>
      <c r="AA96" s="54" t="str">
        <f>IF(AND(ISNUMBER(Table_2[[#This Row],[poids_init]]),ISNUMBER(Table_2[[#This Row],[poids_entree]])),Table_2[[#This Row],[poids_entree]]-Table_2[[#This Row],[poids_init]],"NC")</f>
        <v>NC</v>
      </c>
      <c r="AB96" s="7" t="str">
        <f>IF(S96="NC","NC",IF(R96="NC","NC",ROUND(((R96-S96)/R96)*100,0)))</f>
        <v>NC</v>
      </c>
      <c r="AC96" s="16" t="str">
        <f>IF(Z96="NC","NC",IF(Z96&gt;=0,"perte","gain"))</f>
        <v>NC</v>
      </c>
      <c r="AD96" s="7" t="str">
        <f>IF(AA96="NC","NC",IF(AA96&gt;=0,"perte","gain"))</f>
        <v>NC</v>
      </c>
      <c r="AE96" s="7" t="str">
        <f>IF(T96="NC","NC",IF(S96="NC","NC",ROUND(((S96-T96)/S96)*100,0)))</f>
        <v>NC</v>
      </c>
      <c r="AF96" s="7" t="str">
        <f>IF(ISNUMBER(Table_2[[#This Row],[% perte de poids DH]]),AE96*(-1),"NC")</f>
        <v>NC</v>
      </c>
      <c r="AG96" s="16" t="str">
        <f>IF(AE96="NC","non renseigné","renseigné")</f>
        <v>non renseigné</v>
      </c>
      <c r="AH96" s="7" t="str">
        <f>IF(AB96="NC","non renseigné","renseigné")</f>
        <v>non renseigné</v>
      </c>
      <c r="AI96" s="54" t="str">
        <f>IF(OR(Table_2[[#This Row],[albumine]]="NC",Table_2[[#This Row],[albumine]]=0),"non renseigné","renseigné")</f>
        <v>non renseigné</v>
      </c>
      <c r="AJ96" s="8" t="s">
        <v>92</v>
      </c>
      <c r="AK96" s="8" t="s">
        <v>646</v>
      </c>
      <c r="AL96" s="8" t="s">
        <v>92</v>
      </c>
      <c r="AM96" s="7">
        <v>0</v>
      </c>
      <c r="AN96" s="7">
        <v>0</v>
      </c>
      <c r="AO96" s="7">
        <v>0</v>
      </c>
      <c r="AP96" s="9">
        <v>42715</v>
      </c>
      <c r="AQ96" s="9">
        <v>42705</v>
      </c>
      <c r="AR96" s="7">
        <v>0</v>
      </c>
      <c r="AS96" s="7">
        <v>0</v>
      </c>
      <c r="AT96" s="7" t="s">
        <v>162</v>
      </c>
      <c r="AU96" s="7" t="s">
        <v>92</v>
      </c>
      <c r="AV96" s="7" t="s">
        <v>92</v>
      </c>
      <c r="AW96" s="7" t="s">
        <v>92</v>
      </c>
      <c r="AX96" s="8" t="s">
        <v>94</v>
      </c>
      <c r="AY96" s="8" t="s">
        <v>95</v>
      </c>
      <c r="AZ96" s="8" t="s">
        <v>95</v>
      </c>
      <c r="BA96" s="7" t="s">
        <v>92</v>
      </c>
      <c r="BB96" s="7" t="s">
        <v>92</v>
      </c>
      <c r="BC96" s="8" t="s">
        <v>95</v>
      </c>
      <c r="BD96" s="8" t="s">
        <v>113</v>
      </c>
      <c r="BE96" s="8" t="s">
        <v>114</v>
      </c>
      <c r="BF96" s="7" t="s">
        <v>92</v>
      </c>
      <c r="BG96" s="8" t="s">
        <v>95</v>
      </c>
      <c r="BH96" s="8" t="s">
        <v>95</v>
      </c>
      <c r="BI96" s="8" t="s">
        <v>95</v>
      </c>
      <c r="BJ96" s="8" t="s">
        <v>95</v>
      </c>
      <c r="BK96" s="8" t="s">
        <v>95</v>
      </c>
      <c r="BL96" s="7" t="s">
        <v>92</v>
      </c>
      <c r="BM96" s="7" t="s">
        <v>92</v>
      </c>
      <c r="BN96" s="7" t="s">
        <v>92</v>
      </c>
      <c r="BO96" s="9">
        <v>42522</v>
      </c>
      <c r="BP96" s="7">
        <v>0</v>
      </c>
      <c r="BQ96" s="10" t="s">
        <v>95</v>
      </c>
      <c r="BR96" s="10" t="s">
        <v>94</v>
      </c>
      <c r="BS96" s="10" t="s">
        <v>105</v>
      </c>
      <c r="BT96" s="10" t="s">
        <v>95</v>
      </c>
      <c r="BU96" s="11" t="s">
        <v>92</v>
      </c>
      <c r="BV96" s="10" t="s">
        <v>92</v>
      </c>
      <c r="BW96" s="10" t="s">
        <v>92</v>
      </c>
      <c r="BX96" s="10"/>
      <c r="BY96" s="10"/>
      <c r="BZ96" s="10"/>
      <c r="CA96" s="10"/>
      <c r="CB96" s="10"/>
      <c r="CC96" s="10"/>
      <c r="CD96" s="10"/>
      <c r="CE96" s="10"/>
      <c r="CF96" s="7" t="s">
        <v>92</v>
      </c>
      <c r="CG96" s="7" t="s">
        <v>92</v>
      </c>
      <c r="CH96" s="10"/>
      <c r="CI96" s="17"/>
      <c r="CJ96" s="10"/>
      <c r="CK96" s="17"/>
      <c r="CL96" s="12" t="str">
        <f>IF( AND(ISNUMBER(CI96),ISNUMBER(CK96)),DATEDIF(CI96,CK96,"D"),"")</f>
        <v/>
      </c>
    </row>
    <row r="97" spans="1:90" ht="30">
      <c r="A97" s="7">
        <v>148</v>
      </c>
      <c r="B97" s="7" t="str">
        <f>IF(C97="201612","A",IF(C97="201706","B",IF(C97="201712","C",IF(C97="201806","D"))))</f>
        <v>C</v>
      </c>
      <c r="C97" s="54" t="str">
        <f>CONCATENATE(E97,IF(D97="décembre","12","06"))</f>
        <v>201712</v>
      </c>
      <c r="D97" s="8" t="s">
        <v>84</v>
      </c>
      <c r="E97" s="7">
        <v>2017</v>
      </c>
      <c r="F97" s="7" t="s">
        <v>437</v>
      </c>
      <c r="G97" s="7" t="s">
        <v>438</v>
      </c>
      <c r="H97" s="7">
        <v>52</v>
      </c>
      <c r="I97" s="8" t="s">
        <v>136</v>
      </c>
      <c r="J97" s="9">
        <v>24043</v>
      </c>
      <c r="K97" s="9">
        <v>43076</v>
      </c>
      <c r="L97" s="9">
        <v>43080</v>
      </c>
      <c r="M97" s="7">
        <v>4</v>
      </c>
      <c r="N97" s="8" t="s">
        <v>130</v>
      </c>
      <c r="O97" s="8" t="str">
        <f>IF(N97="Hemato","",IF(P97="CHC","Digestif",IF(P97="colon","Digestif",IF(P97="cholangiocarcinome","Digestif",IF(P97="corticosurrenalome","Surrenale",IF(P97="ependymome du cervelet","Cérébral",IF(P97="gastrique","Digestif",IF(P97="melanome","Cutané",IF(P97="oesophage","Digestif",IF(P97="ovaire","Gynécologique",IF(P97="pancreas","Digestif",IF(P97="prostate","Prostate",IF(P97="renal","Urinaire",IF(P97="sein","Gynécologique",IF(P97="TNE","TNE",IF(P97="uterus","Gynécologique",IF(P97="vessie","Urinaire",IF(P97="ORL","ORL",IF(P97="indeterminé","Indéterminé","")))))))))))))))))))</f>
        <v/>
      </c>
      <c r="P97" s="8" t="s">
        <v>323</v>
      </c>
      <c r="Q97" s="7">
        <v>172</v>
      </c>
      <c r="R97" s="7">
        <v>80</v>
      </c>
      <c r="S97" s="7">
        <v>80</v>
      </c>
      <c r="T97" s="7" t="s">
        <v>92</v>
      </c>
      <c r="U97" s="7">
        <f>IF('Référentiel recueil de données'!$Q97="NC","NC",IF('Référentiel recueil de données'!$S97="NC","NC",ROUND('Référentiel recueil de données'!$S97/('Référentiel recueil de données'!$Q97*'Référentiel recueil de données'!$Q97)*10000,0)))</f>
        <v>27</v>
      </c>
      <c r="V97" s="54" t="str">
        <f>IF(OR(Table_2[[#This Row],[interval imc]]="NC",Table_2[[#This Row],[interval imc]]=0),"non renseigné","renseigné")</f>
        <v>non renseigné</v>
      </c>
      <c r="W97" s="54" t="str">
        <f>IF('Référentiel recueil de données'!$U49="NC","NC",IF(U97&lt;18.5,"&lt;18,5",IF(AND(U97&gt;=18.5,U97&lt;25),"entre 18,5 et 25",IF(AND(U97&gt;=25,U97&lt;30),"entre 25 et 30",IF(U97&gt;=30,"supérieur à 30")))))</f>
        <v>NC</v>
      </c>
      <c r="X97" s="7">
        <v>1</v>
      </c>
      <c r="Y97" s="54" t="str">
        <f>IF(X97=0,0,IF(AND(X97&gt;0,X97&lt;5),"entre 1 et 5",IF(AND(X97&gt;=5,X97&lt;=10),"entre 5 et 10",IF(X97&gt;10,"supérieur à 10","????"))))</f>
        <v>entre 1 et 5</v>
      </c>
      <c r="Z97" s="54" t="str">
        <f>IF(AND(ISNUMBER(Table_2[[#This Row],[poids_entree]]),ISNUMBER(Table_2[[#This Row],[poids_sortie]])),Table_2[[#This Row],[poids_sortie]]-Table_2[[#This Row],[poids_entree]],"NC")</f>
        <v>NC</v>
      </c>
      <c r="AA97" s="54">
        <f>IF(AND(ISNUMBER(Table_2[[#This Row],[poids_init]]),ISNUMBER(Table_2[[#This Row],[poids_entree]])),Table_2[[#This Row],[poids_entree]]-Table_2[[#This Row],[poids_init]],"NC")</f>
        <v>0</v>
      </c>
      <c r="AB97" s="7">
        <f>IF(S97="NC","NC",IF(R97="NC","NC",ROUND(((R97-S97)/R97)*100,0)))</f>
        <v>0</v>
      </c>
      <c r="AC97" s="16" t="str">
        <f>IF(Z97="NC","NC",IF(Z97&gt;=0,"perte","gain"))</f>
        <v>NC</v>
      </c>
      <c r="AD97" s="7" t="str">
        <f>IF(AA97="NC","NC",IF(AA97&gt;=0,"perte","gain"))</f>
        <v>perte</v>
      </c>
      <c r="AE97" s="7" t="str">
        <f>IF(T97="NC","NC",IF(S97="NC","NC",ROUND(((S97-T97)/S97)*100,0)))</f>
        <v>NC</v>
      </c>
      <c r="AF97" s="7" t="str">
        <f>IF(ISNUMBER(Table_2[[#This Row],[% perte de poids DH]]),AE97*(-1),"NC")</f>
        <v>NC</v>
      </c>
      <c r="AG97" s="16" t="str">
        <f>IF(AE97="NC","non renseigné","renseigné")</f>
        <v>non renseigné</v>
      </c>
      <c r="AH97" s="7" t="str">
        <f>IF(AB97="NC","non renseigné","renseigné")</f>
        <v>renseigné</v>
      </c>
      <c r="AI97" s="54" t="str">
        <f>IF(OR(Table_2[[#This Row],[albumine]]="NC",Table_2[[#This Row],[albumine]]=0),"non renseigné","renseigné")</f>
        <v>renseigné</v>
      </c>
      <c r="AJ97" s="7">
        <v>43</v>
      </c>
      <c r="AK97" s="8" t="s">
        <v>643</v>
      </c>
      <c r="AL97" s="7" t="s">
        <v>92</v>
      </c>
      <c r="AM97" s="7" t="s">
        <v>92</v>
      </c>
      <c r="AN97" s="7" t="s">
        <v>92</v>
      </c>
      <c r="AO97" s="7" t="s">
        <v>92</v>
      </c>
      <c r="AP97" s="9" t="s">
        <v>92</v>
      </c>
      <c r="AQ97" s="9">
        <v>43320</v>
      </c>
      <c r="AR97" s="8">
        <v>0</v>
      </c>
      <c r="AS97" s="7">
        <v>0</v>
      </c>
      <c r="AT97" s="7" t="s">
        <v>92</v>
      </c>
      <c r="AU97" s="7" t="s">
        <v>92</v>
      </c>
      <c r="AV97" s="7" t="s">
        <v>92</v>
      </c>
      <c r="AW97" s="7" t="s">
        <v>92</v>
      </c>
      <c r="AX97" s="8" t="s">
        <v>95</v>
      </c>
      <c r="AY97" s="8" t="s">
        <v>94</v>
      </c>
      <c r="AZ97" s="8" t="s">
        <v>95</v>
      </c>
      <c r="BA97" s="7" t="s">
        <v>92</v>
      </c>
      <c r="BB97" s="7" t="s">
        <v>92</v>
      </c>
      <c r="BC97" s="8" t="s">
        <v>95</v>
      </c>
      <c r="BD97" s="8" t="s">
        <v>96</v>
      </c>
      <c r="BE97" s="7" t="s">
        <v>92</v>
      </c>
      <c r="BF97" s="7" t="s">
        <v>92</v>
      </c>
      <c r="BG97" s="7" t="s">
        <v>92</v>
      </c>
      <c r="BH97" s="7" t="s">
        <v>92</v>
      </c>
      <c r="BI97" s="7" t="s">
        <v>92</v>
      </c>
      <c r="BJ97" s="7" t="s">
        <v>92</v>
      </c>
      <c r="BK97" s="7" t="s">
        <v>92</v>
      </c>
      <c r="BL97" s="8" t="s">
        <v>94</v>
      </c>
      <c r="BM97" s="7" t="s">
        <v>92</v>
      </c>
      <c r="BN97" s="7" t="s">
        <v>92</v>
      </c>
      <c r="BO97" s="9" t="s">
        <v>92</v>
      </c>
      <c r="BP97" s="7" t="s">
        <v>92</v>
      </c>
      <c r="BQ97" s="10" t="s">
        <v>95</v>
      </c>
      <c r="BR97" s="10" t="s">
        <v>94</v>
      </c>
      <c r="BS97" s="10" t="s">
        <v>105</v>
      </c>
      <c r="BT97" s="10" t="s">
        <v>95</v>
      </c>
      <c r="BU97" s="11" t="s">
        <v>92</v>
      </c>
      <c r="BV97" s="10" t="s">
        <v>92</v>
      </c>
      <c r="BW97" s="10" t="s">
        <v>92</v>
      </c>
      <c r="BX97" s="10"/>
      <c r="BY97" s="10"/>
      <c r="BZ97" s="10"/>
      <c r="CA97" s="10"/>
      <c r="CB97" s="10"/>
      <c r="CC97" s="10"/>
      <c r="CD97" s="10"/>
      <c r="CE97" s="10"/>
      <c r="CF97" s="7" t="s">
        <v>439</v>
      </c>
      <c r="CG97" s="7" t="s">
        <v>122</v>
      </c>
      <c r="CH97" s="10"/>
      <c r="CI97" s="17"/>
      <c r="CJ97" s="10"/>
      <c r="CK97" s="17"/>
      <c r="CL97" s="12" t="str">
        <f>IF( AND(ISNUMBER(CI97),ISNUMBER(CK97)),DATEDIF(CI97,CK97,"D"),"")</f>
        <v/>
      </c>
    </row>
    <row r="98" spans="1:90" ht="30">
      <c r="A98" s="7">
        <v>17</v>
      </c>
      <c r="B98" s="7" t="str">
        <f>IF(C98="201612","A",IF(C98="201706","B",IF(C98="201712","C",IF(C98="201806","D"))))</f>
        <v>B</v>
      </c>
      <c r="C98" s="54" t="str">
        <f>CONCATENATE(E98,IF(D98="décembre","12","06"))</f>
        <v>201706</v>
      </c>
      <c r="D98" s="8" t="s">
        <v>100</v>
      </c>
      <c r="E98" s="7">
        <v>2017</v>
      </c>
      <c r="F98" s="7" t="s">
        <v>440</v>
      </c>
      <c r="G98" s="7" t="s">
        <v>441</v>
      </c>
      <c r="H98" s="7">
        <v>65</v>
      </c>
      <c r="I98" s="8" t="s">
        <v>87</v>
      </c>
      <c r="J98" s="9">
        <v>18721</v>
      </c>
      <c r="K98" s="9">
        <v>42887</v>
      </c>
      <c r="L98" s="9">
        <v>42893</v>
      </c>
      <c r="M98" s="7">
        <v>6</v>
      </c>
      <c r="N98" s="8" t="s">
        <v>89</v>
      </c>
      <c r="O98" s="8" t="str">
        <f>IF(N98="Hemato","",IF(P98="CHC","Digestif",IF(P98="colon","Digestif",IF(P98="cholangiocarcinome","Digestif",IF(P98="corticosurrenalome","Surrenale",IF(P98="ependymome du cervelet","Cérébral",IF(P98="gastrique","Digestif",IF(P98="melanome","Cutané",IF(P98="oesophage","Digestif",IF(P98="ovaire","Gynécologique",IF(P98="pancreas","Digestif",IF(P98="prostate","Prostate",IF(P98="renal","Urinaire",IF(P98="sein","Gynécologique",IF(P98="TNE","TNE",IF(P98="uterus","Gynécologique",IF(P98="vessie","Urinaire",IF(P98="ORL","ORL",IF(P98="indeterminé","Indéterminé","")))))))))))))))))))</f>
        <v>Indéterminé</v>
      </c>
      <c r="P98" s="8" t="s">
        <v>442</v>
      </c>
      <c r="Q98" s="7">
        <v>160</v>
      </c>
      <c r="R98" s="7" t="s">
        <v>92</v>
      </c>
      <c r="S98" s="7">
        <v>39</v>
      </c>
      <c r="T98" s="7" t="s">
        <v>92</v>
      </c>
      <c r="U98" s="7">
        <f>IF('Référentiel recueil de données'!$Q98="NC","NC",IF('Référentiel recueil de données'!$S98="NC","NC",ROUND('Référentiel recueil de données'!$S98/('Référentiel recueil de données'!$Q98*'Référentiel recueil de données'!$Q98)*10000,0)))</f>
        <v>15</v>
      </c>
      <c r="V98" s="54" t="str">
        <f>IF(OR(Table_2[[#This Row],[interval imc]]="NC",Table_2[[#This Row],[interval imc]]=0),"non renseigné","renseigné")</f>
        <v>renseigné</v>
      </c>
      <c r="W98" s="54" t="str">
        <f>IF('Référentiel recueil de données'!$U50="NC","NC",IF(U98&lt;18.5,"&lt;18,5",IF(AND(U98&gt;=18.5,U98&lt;25),"entre 18,5 et 25",IF(AND(U98&gt;=25,U98&lt;30),"entre 25 et 30",IF(U98&gt;=30,"supérieur à 30")))))</f>
        <v>&lt;18,5</v>
      </c>
      <c r="X98" s="7">
        <v>1</v>
      </c>
      <c r="Y98" s="54" t="str">
        <f>IF(X98=0,0,IF(AND(X98&gt;0,X98&lt;5),"entre 1 et 5",IF(AND(X98&gt;=5,X98&lt;=10),"entre 5 et 10",IF(X98&gt;10,"supérieur à 10","????"))))</f>
        <v>entre 1 et 5</v>
      </c>
      <c r="Z98" s="54" t="str">
        <f>IF(AND(ISNUMBER(Table_2[[#This Row],[poids_entree]]),ISNUMBER(Table_2[[#This Row],[poids_sortie]])),Table_2[[#This Row],[poids_sortie]]-Table_2[[#This Row],[poids_entree]],"NC")</f>
        <v>NC</v>
      </c>
      <c r="AA98" s="54" t="str">
        <f>IF(AND(ISNUMBER(Table_2[[#This Row],[poids_init]]),ISNUMBER(Table_2[[#This Row],[poids_entree]])),Table_2[[#This Row],[poids_entree]]-Table_2[[#This Row],[poids_init]],"NC")</f>
        <v>NC</v>
      </c>
      <c r="AB98" s="7" t="str">
        <f>IF(S98="NC","NC",IF(R98="NC","NC",ROUND(((R98-S98)/R98)*100,0)))</f>
        <v>NC</v>
      </c>
      <c r="AC98" s="16" t="str">
        <f>IF(Z98="NC","NC",IF(Z98&gt;=0,"perte","gain"))</f>
        <v>NC</v>
      </c>
      <c r="AD98" s="7" t="str">
        <f>IF(AA98="NC","NC",IF(AA98&gt;=0,"perte","gain"))</f>
        <v>NC</v>
      </c>
      <c r="AE98" s="7" t="str">
        <f>IF(T98="NC","NC",IF(S98="NC","NC",ROUND(((S98-T98)/S98)*100,0)))</f>
        <v>NC</v>
      </c>
      <c r="AF98" s="7" t="str">
        <f>IF(ISNUMBER(Table_2[[#This Row],[% perte de poids DH]]),AE98*(-1),"NC")</f>
        <v>NC</v>
      </c>
      <c r="AG98" s="16" t="str">
        <f>IF(AE98="NC","non renseigné","renseigné")</f>
        <v>non renseigné</v>
      </c>
      <c r="AH98" s="7" t="str">
        <f>IF(AB98="NC","non renseigné","renseigné")</f>
        <v>non renseigné</v>
      </c>
      <c r="AI98" s="54" t="str">
        <f>IF(OR(Table_2[[#This Row],[albumine]]="NC",Table_2[[#This Row],[albumine]]=0),"non renseigné","renseigné")</f>
        <v>non renseigné</v>
      </c>
      <c r="AJ98" s="8" t="s">
        <v>92</v>
      </c>
      <c r="AK98" s="8" t="s">
        <v>645</v>
      </c>
      <c r="AL98" s="8" t="s">
        <v>92</v>
      </c>
      <c r="AM98" s="7">
        <v>0</v>
      </c>
      <c r="AN98" s="7">
        <v>0</v>
      </c>
      <c r="AO98" s="7">
        <v>0</v>
      </c>
      <c r="AP98" s="9">
        <v>42898</v>
      </c>
      <c r="AQ98" s="9" t="s">
        <v>92</v>
      </c>
      <c r="AR98" s="7">
        <v>0</v>
      </c>
      <c r="AS98" s="7">
        <v>0</v>
      </c>
      <c r="AT98" s="7" t="s">
        <v>92</v>
      </c>
      <c r="AU98" s="7" t="s">
        <v>92</v>
      </c>
      <c r="AV98" s="7" t="s">
        <v>92</v>
      </c>
      <c r="AW98" s="7" t="s">
        <v>92</v>
      </c>
      <c r="AX98" s="8" t="s">
        <v>94</v>
      </c>
      <c r="AY98" s="8" t="s">
        <v>95</v>
      </c>
      <c r="AZ98" s="8" t="s">
        <v>95</v>
      </c>
      <c r="BA98" s="7" t="s">
        <v>92</v>
      </c>
      <c r="BB98" s="7" t="s">
        <v>92</v>
      </c>
      <c r="BC98" s="8" t="s">
        <v>95</v>
      </c>
      <c r="BD98" s="8" t="s">
        <v>96</v>
      </c>
      <c r="BE98" s="7" t="s">
        <v>92</v>
      </c>
      <c r="BF98" s="7" t="s">
        <v>92</v>
      </c>
      <c r="BG98" s="7" t="s">
        <v>92</v>
      </c>
      <c r="BH98" s="7" t="s">
        <v>92</v>
      </c>
      <c r="BI98" s="7" t="s">
        <v>92</v>
      </c>
      <c r="BJ98" s="7" t="s">
        <v>92</v>
      </c>
      <c r="BK98" s="7" t="s">
        <v>92</v>
      </c>
      <c r="BL98" s="8" t="s">
        <v>95</v>
      </c>
      <c r="BM98" s="7" t="s">
        <v>92</v>
      </c>
      <c r="BN98" s="7" t="s">
        <v>92</v>
      </c>
      <c r="BO98" s="9" t="s">
        <v>92</v>
      </c>
      <c r="BP98" s="7" t="s">
        <v>92</v>
      </c>
      <c r="BQ98" s="10" t="s">
        <v>185</v>
      </c>
      <c r="BR98" s="10" t="s">
        <v>185</v>
      </c>
      <c r="BS98" s="10" t="s">
        <v>185</v>
      </c>
      <c r="BT98" s="10" t="s">
        <v>95</v>
      </c>
      <c r="BU98" s="11" t="s">
        <v>92</v>
      </c>
      <c r="BV98" s="10" t="s">
        <v>92</v>
      </c>
      <c r="BW98" s="10" t="s">
        <v>92</v>
      </c>
      <c r="BX98" s="10"/>
      <c r="BY98" s="10"/>
      <c r="BZ98" s="10"/>
      <c r="CA98" s="10"/>
      <c r="CB98" s="10"/>
      <c r="CC98" s="10"/>
      <c r="CD98" s="10"/>
      <c r="CE98" s="10"/>
      <c r="CF98" s="7" t="s">
        <v>92</v>
      </c>
      <c r="CG98" s="7" t="s">
        <v>92</v>
      </c>
      <c r="CH98" s="10"/>
      <c r="CI98" s="17"/>
      <c r="CJ98" s="10"/>
      <c r="CK98" s="17"/>
      <c r="CL98" s="12" t="str">
        <f>IF( AND(ISNUMBER(CI98),ISNUMBER(CK98)),DATEDIF(CI98,CK98,"D"),"")</f>
        <v/>
      </c>
    </row>
    <row r="99" spans="1:90">
      <c r="A99" s="7">
        <v>75</v>
      </c>
      <c r="B99" s="7" t="str">
        <f>IF(C99="201612","A",IF(C99="201706","B",IF(C99="201712","C",IF(C99="201806","D"))))</f>
        <v>A</v>
      </c>
      <c r="C99" s="54" t="str">
        <f>CONCATENATE(E99,IF(D99="décembre","12","06"))</f>
        <v>201612</v>
      </c>
      <c r="D99" s="8" t="s">
        <v>84</v>
      </c>
      <c r="E99" s="7">
        <v>2016</v>
      </c>
      <c r="F99" s="7" t="s">
        <v>443</v>
      </c>
      <c r="G99" s="7" t="s">
        <v>179</v>
      </c>
      <c r="H99" s="7">
        <v>83</v>
      </c>
      <c r="I99" s="8" t="s">
        <v>87</v>
      </c>
      <c r="J99" s="9">
        <v>12276</v>
      </c>
      <c r="K99" s="9">
        <v>42713</v>
      </c>
      <c r="L99" s="9">
        <v>42727</v>
      </c>
      <c r="M99" s="7">
        <v>14</v>
      </c>
      <c r="N99" s="8" t="s">
        <v>89</v>
      </c>
      <c r="O99" s="8" t="str">
        <f>IF(N99="Hemato","",IF(P99="CHC","Digestif",IF(P99="colon","Digestif",IF(P99="cholangiocarcinome","Digestif",IF(P99="corticosurrenalome","Surrenale",IF(P99="ependymome du cervelet","Cérébral",IF(P99="gastrique","Digestif",IF(P99="melanome","Cutané",IF(P99="oesophage","Digestif",IF(P99="ovaire","Gynécologique",IF(P99="pancreas","Digestif",IF(P99="prostate","Prostate",IF(P99="renal","Urinaire",IF(P99="sein","Gynécologique",IF(P99="TNE","TNE",IF(P99="uterus","Gynécologique",IF(P99="vessie","Urinaire",IF(P99="ORL","ORL",IF(P99="indeterminé","Indéterminé","")))))))))))))))))))</f>
        <v>Gynécologique</v>
      </c>
      <c r="P99" s="8" t="s">
        <v>90</v>
      </c>
      <c r="Q99" s="7" t="s">
        <v>92</v>
      </c>
      <c r="R99" s="7" t="s">
        <v>92</v>
      </c>
      <c r="S99" s="7">
        <v>53</v>
      </c>
      <c r="T99" s="7">
        <v>50</v>
      </c>
      <c r="U99" s="7" t="str">
        <f>IF('Référentiel recueil de données'!$Q99="NC","NC",IF('Référentiel recueil de données'!$S99="NC","NC",ROUND('Référentiel recueil de données'!$S99/('Référentiel recueil de données'!$Q99*'Référentiel recueil de données'!$Q99)*10000,0)))</f>
        <v>NC</v>
      </c>
      <c r="V99" s="54" t="str">
        <f>IF(OR(Table_2[[#This Row],[interval imc]]="NC",Table_2[[#This Row],[interval imc]]=0),"non renseigné","renseigné")</f>
        <v>renseigné</v>
      </c>
      <c r="W99" s="54" t="str">
        <f>IF('Référentiel recueil de données'!$U79="NC","NC",IF(U99&lt;18.5,"&lt;18,5",IF(AND(U99&gt;=18.5,U99&lt;25),"entre 18,5 et 25",IF(AND(U99&gt;=25,U99&lt;30),"entre 25 et 30",IF(U99&gt;=30,"supérieur à 30")))))</f>
        <v>supérieur à 30</v>
      </c>
      <c r="X99" s="7">
        <v>2</v>
      </c>
      <c r="Y99" s="54" t="str">
        <f>IF(X99=0,0,IF(AND(X99&gt;0,X99&lt;5),"entre 1 et 5",IF(AND(X99&gt;=5,X99&lt;=10),"entre 5 et 10",IF(X99&gt;10,"supérieur à 10","????"))))</f>
        <v>entre 1 et 5</v>
      </c>
      <c r="Z99" s="54">
        <f>IF(AND(ISNUMBER(Table_2[[#This Row],[poids_entree]]),ISNUMBER(Table_2[[#This Row],[poids_sortie]])),Table_2[[#This Row],[poids_sortie]]-Table_2[[#This Row],[poids_entree]],"NC")</f>
        <v>-3</v>
      </c>
      <c r="AA99" s="54" t="str">
        <f>IF(AND(ISNUMBER(Table_2[[#This Row],[poids_init]]),ISNUMBER(Table_2[[#This Row],[poids_entree]])),Table_2[[#This Row],[poids_entree]]-Table_2[[#This Row],[poids_init]],"NC")</f>
        <v>NC</v>
      </c>
      <c r="AB99" s="7" t="str">
        <f>IF(S99="NC","NC",IF(R99="NC","NC",ROUND(((R99-S99)/R99)*100,0)))</f>
        <v>NC</v>
      </c>
      <c r="AC99" s="16" t="str">
        <f>IF(Z99="NC","NC",IF(Z99&gt;=0,"perte","gain"))</f>
        <v>gain</v>
      </c>
      <c r="AD99" s="7" t="str">
        <f>IF(AA99="NC","NC",IF(AA99&gt;=0,"perte","gain"))</f>
        <v>NC</v>
      </c>
      <c r="AE99" s="7">
        <f>IF(T99="NC","NC",IF(S99="NC","NC",ROUND(((S99-T99)/S99)*100,0)))</f>
        <v>6</v>
      </c>
      <c r="AF99" s="7">
        <f>IF(ISNUMBER(Table_2[[#This Row],[% perte de poids DH]]),AE99*(-1),"NC")</f>
        <v>-6</v>
      </c>
      <c r="AG99" s="16" t="str">
        <f>IF(AE99="NC","non renseigné","renseigné")</f>
        <v>renseigné</v>
      </c>
      <c r="AH99" s="7" t="str">
        <f>IF(AB99="NC","non renseigné","renseigné")</f>
        <v>non renseigné</v>
      </c>
      <c r="AI99" s="54" t="str">
        <f>IF(OR(Table_2[[#This Row],[albumine]]="NC",Table_2[[#This Row],[albumine]]=0),"non renseigné","renseigné")</f>
        <v>renseigné</v>
      </c>
      <c r="AJ99" s="7">
        <v>23</v>
      </c>
      <c r="AK99" s="8" t="s">
        <v>645</v>
      </c>
      <c r="AL99" s="8" t="s">
        <v>92</v>
      </c>
      <c r="AM99" s="7">
        <v>65</v>
      </c>
      <c r="AN99" s="7">
        <v>0</v>
      </c>
      <c r="AO99" s="7">
        <v>0</v>
      </c>
      <c r="AP99" s="9">
        <v>42763</v>
      </c>
      <c r="AQ99" s="9">
        <v>42758</v>
      </c>
      <c r="AR99" s="7">
        <v>2</v>
      </c>
      <c r="AS99" s="7">
        <v>0</v>
      </c>
      <c r="AT99" s="7" t="s">
        <v>92</v>
      </c>
      <c r="AU99" s="7" t="s">
        <v>92</v>
      </c>
      <c r="AV99" s="7" t="s">
        <v>92</v>
      </c>
      <c r="AW99" s="7" t="s">
        <v>151</v>
      </c>
      <c r="AX99" s="8" t="s">
        <v>94</v>
      </c>
      <c r="AY99" s="8" t="s">
        <v>95</v>
      </c>
      <c r="AZ99" s="8" t="s">
        <v>94</v>
      </c>
      <c r="BA99" s="7" t="s">
        <v>92</v>
      </c>
      <c r="BB99" s="7" t="s">
        <v>92</v>
      </c>
      <c r="BC99" s="8" t="s">
        <v>95</v>
      </c>
      <c r="BD99" s="8" t="s">
        <v>96</v>
      </c>
      <c r="BE99" s="7" t="s">
        <v>92</v>
      </c>
      <c r="BF99" s="7" t="s">
        <v>92</v>
      </c>
      <c r="BG99" s="7" t="s">
        <v>92</v>
      </c>
      <c r="BH99" s="7" t="s">
        <v>92</v>
      </c>
      <c r="BI99" s="7" t="s">
        <v>92</v>
      </c>
      <c r="BJ99" s="7" t="s">
        <v>92</v>
      </c>
      <c r="BK99" s="7" t="s">
        <v>92</v>
      </c>
      <c r="BL99" s="8" t="s">
        <v>94</v>
      </c>
      <c r="BM99" s="7" t="s">
        <v>92</v>
      </c>
      <c r="BN99" s="7" t="s">
        <v>92</v>
      </c>
      <c r="BO99" s="9" t="s">
        <v>92</v>
      </c>
      <c r="BP99" s="7">
        <v>0</v>
      </c>
      <c r="BQ99" s="10" t="s">
        <v>95</v>
      </c>
      <c r="BR99" s="10" t="s">
        <v>95</v>
      </c>
      <c r="BS99" s="10" t="s">
        <v>105</v>
      </c>
      <c r="BT99" s="10" t="s">
        <v>94</v>
      </c>
      <c r="BU99" s="11">
        <v>42762</v>
      </c>
      <c r="BV99" s="10" t="s">
        <v>444</v>
      </c>
      <c r="BW99" s="10" t="s">
        <v>445</v>
      </c>
      <c r="BX99" s="10"/>
      <c r="BY99" s="10"/>
      <c r="BZ99" s="10" t="s">
        <v>94</v>
      </c>
      <c r="CA99" s="10"/>
      <c r="CB99" s="10"/>
      <c r="CC99" s="10"/>
      <c r="CD99" s="10"/>
      <c r="CE99" s="10"/>
      <c r="CF99" s="7" t="s">
        <v>92</v>
      </c>
      <c r="CG99" s="7" t="s">
        <v>446</v>
      </c>
      <c r="CH99" s="10" t="s">
        <v>95</v>
      </c>
      <c r="CI99" s="17">
        <v>42762</v>
      </c>
      <c r="CJ99" s="10" t="s">
        <v>94</v>
      </c>
      <c r="CK99" s="17">
        <v>42768</v>
      </c>
      <c r="CL99" s="12">
        <f>IF( AND(ISNUMBER(CI99),ISNUMBER(CK99)),DATEDIF(CI99,CK99,"D"),"")</f>
        <v>6</v>
      </c>
    </row>
    <row r="100" spans="1:90" ht="30">
      <c r="A100" s="7">
        <v>110</v>
      </c>
      <c r="B100" s="7" t="str">
        <f>IF(C100="201612","A",IF(C100="201706","B",IF(C100="201712","C",IF(C100="201806","D"))))</f>
        <v>D</v>
      </c>
      <c r="C100" s="54" t="str">
        <f>CONCATENATE(E100,IF(D100="décembre","12","06"))</f>
        <v>201806</v>
      </c>
      <c r="D100" s="8" t="s">
        <v>100</v>
      </c>
      <c r="E100" s="7">
        <v>2018</v>
      </c>
      <c r="F100" s="7" t="s">
        <v>447</v>
      </c>
      <c r="G100" s="7" t="s">
        <v>448</v>
      </c>
      <c r="H100" s="7">
        <v>66</v>
      </c>
      <c r="I100" s="8" t="s">
        <v>136</v>
      </c>
      <c r="J100" s="9">
        <v>19051</v>
      </c>
      <c r="K100" s="9">
        <v>43251</v>
      </c>
      <c r="L100" s="9">
        <v>43273</v>
      </c>
      <c r="M100" s="7">
        <v>22</v>
      </c>
      <c r="N100" s="8" t="s">
        <v>89</v>
      </c>
      <c r="O100" s="8" t="str">
        <f>IF(N100="Hemato","",IF(P100="CHC","Digestif",IF(P100="colon","Digestif",IF(P100="cholangiocarcinome","Digestif",IF(P100="corticosurrenalome","Surrenale",IF(P100="ependymome du cervelet","Cérébral",IF(P100="gastrique","Digestif",IF(P100="melanome","Cutané",IF(P100="oesophage","Digestif",IF(P100="ovaire","Gynécologique",IF(P100="pancreas","Digestif",IF(P100="prostate","Prostate",IF(P100="renal","Urinaire",IF(P100="sein","Gynécologique",IF(P100="TNE","TNE",IF(P100="uterus","Gynécologique",IF(P100="vessie","Urinaire",IF(P100="ORL","ORL",IF(P100="indeterminé","Indéterminé","")))))))))))))))))))</f>
        <v>Cutané</v>
      </c>
      <c r="P100" s="8" t="s">
        <v>449</v>
      </c>
      <c r="Q100" s="7">
        <v>175</v>
      </c>
      <c r="R100" s="7">
        <v>65.400000000000006</v>
      </c>
      <c r="S100" s="7" t="s">
        <v>92</v>
      </c>
      <c r="T100" s="7" t="s">
        <v>92</v>
      </c>
      <c r="U100" s="7" t="str">
        <f>IF('Référentiel recueil de données'!$Q100="NC","NC",IF('Référentiel recueil de données'!$S100="NC","NC",ROUND('Référentiel recueil de données'!$S100/('Référentiel recueil de données'!$Q100*'Référentiel recueil de données'!$Q100)*10000,0)))</f>
        <v>NC</v>
      </c>
      <c r="V100" s="54" t="str">
        <f>IF(OR(Table_2[[#This Row],[interval imc]]="NC",Table_2[[#This Row],[interval imc]]=0),"non renseigné","renseigné")</f>
        <v>renseigné</v>
      </c>
      <c r="W100" s="54" t="str">
        <f>IF('Référentiel recueil de données'!$U51="NC","NC",IF(U100&lt;18.5,"&lt;18,5",IF(AND(U100&gt;=18.5,U100&lt;25),"entre 18,5 et 25",IF(AND(U100&gt;=25,U100&lt;30),"entre 25 et 30",IF(U100&gt;=30,"supérieur à 30")))))</f>
        <v>supérieur à 30</v>
      </c>
      <c r="X100" s="7">
        <v>0</v>
      </c>
      <c r="Y100" s="54">
        <f>IF(X100=0,0,IF(AND(X100&gt;0,X100&lt;5),"entre 1 et 5",IF(AND(X100&gt;=5,X100&lt;=10),"entre 5 et 10",IF(X100&gt;10,"supérieur à 10","????"))))</f>
        <v>0</v>
      </c>
      <c r="Z100" s="54" t="str">
        <f>IF(AND(ISNUMBER(Table_2[[#This Row],[poids_entree]]),ISNUMBER(Table_2[[#This Row],[poids_sortie]])),Table_2[[#This Row],[poids_sortie]]-Table_2[[#This Row],[poids_entree]],"NC")</f>
        <v>NC</v>
      </c>
      <c r="AA100" s="54" t="str">
        <f>IF(AND(ISNUMBER(Table_2[[#This Row],[poids_init]]),ISNUMBER(Table_2[[#This Row],[poids_entree]])),Table_2[[#This Row],[poids_entree]]-Table_2[[#This Row],[poids_init]],"NC")</f>
        <v>NC</v>
      </c>
      <c r="AB100" s="7" t="str">
        <f>IF(S100="NC","NC",IF(R100="NC","NC",ROUND(((R100-S100)/R100)*100,0)))</f>
        <v>NC</v>
      </c>
      <c r="AC100" s="16" t="str">
        <f>IF(Z100="NC","NC",IF(Z100&gt;=0,"perte","gain"))</f>
        <v>NC</v>
      </c>
      <c r="AD100" s="7" t="str">
        <f>IF(AA100="NC","NC",IF(AA100&gt;=0,"perte","gain"))</f>
        <v>NC</v>
      </c>
      <c r="AE100" s="7" t="str">
        <f>IF(T100="NC","NC",IF(S100="NC","NC",ROUND(((S100-T100)/S100)*100,0)))</f>
        <v>NC</v>
      </c>
      <c r="AF100" s="7" t="str">
        <f>IF(ISNUMBER(Table_2[[#This Row],[% perte de poids DH]]),AE100*(-1),"NC")</f>
        <v>NC</v>
      </c>
      <c r="AG100" s="16" t="str">
        <f>IF(AE100="NC","non renseigné","renseigné")</f>
        <v>non renseigné</v>
      </c>
      <c r="AH100" s="7" t="str">
        <f>IF(AB100="NC","non renseigné","renseigné")</f>
        <v>non renseigné</v>
      </c>
      <c r="AI100" s="54" t="str">
        <f>IF(OR(Table_2[[#This Row],[albumine]]="NC",Table_2[[#This Row],[albumine]]=0),"non renseigné","renseigné")</f>
        <v>renseigné</v>
      </c>
      <c r="AJ100" s="7">
        <v>33</v>
      </c>
      <c r="AK100" s="8" t="s">
        <v>646</v>
      </c>
      <c r="AL100" s="7" t="s">
        <v>92</v>
      </c>
      <c r="AM100" s="7">
        <v>0</v>
      </c>
      <c r="AN100" s="7" t="s">
        <v>92</v>
      </c>
      <c r="AO100" s="7" t="s">
        <v>92</v>
      </c>
      <c r="AP100" s="9">
        <v>43308</v>
      </c>
      <c r="AQ100" s="9" t="s">
        <v>92</v>
      </c>
      <c r="AR100" s="8">
        <v>0</v>
      </c>
      <c r="AS100" s="7">
        <v>0</v>
      </c>
      <c r="AT100" s="7" t="s">
        <v>92</v>
      </c>
      <c r="AU100" s="8" t="s">
        <v>95</v>
      </c>
      <c r="AV100" s="7" t="s">
        <v>92</v>
      </c>
      <c r="AW100" s="7" t="s">
        <v>92</v>
      </c>
      <c r="AX100" s="8" t="s">
        <v>94</v>
      </c>
      <c r="AY100" s="8" t="s">
        <v>94</v>
      </c>
      <c r="AZ100" s="8" t="s">
        <v>95</v>
      </c>
      <c r="BA100" s="7" t="s">
        <v>92</v>
      </c>
      <c r="BB100" s="8" t="s">
        <v>95</v>
      </c>
      <c r="BC100" s="8" t="s">
        <v>95</v>
      </c>
      <c r="BD100" s="8" t="s">
        <v>96</v>
      </c>
      <c r="BE100" s="7" t="s">
        <v>92</v>
      </c>
      <c r="BF100" s="7" t="s">
        <v>92</v>
      </c>
      <c r="BG100" s="7" t="s">
        <v>92</v>
      </c>
      <c r="BH100" s="7" t="s">
        <v>92</v>
      </c>
      <c r="BI100" s="7" t="s">
        <v>92</v>
      </c>
      <c r="BJ100" s="7" t="s">
        <v>92</v>
      </c>
      <c r="BK100" s="7" t="s">
        <v>92</v>
      </c>
      <c r="BL100" s="8" t="s">
        <v>95</v>
      </c>
      <c r="BM100" s="7" t="s">
        <v>92</v>
      </c>
      <c r="BN100" s="7" t="s">
        <v>92</v>
      </c>
      <c r="BO100" s="9" t="s">
        <v>92</v>
      </c>
      <c r="BP100" s="7" t="s">
        <v>92</v>
      </c>
      <c r="BQ100" s="10" t="s">
        <v>116</v>
      </c>
      <c r="BR100" s="10" t="s">
        <v>116</v>
      </c>
      <c r="BS100" s="10" t="s">
        <v>116</v>
      </c>
      <c r="BT100" s="10" t="s">
        <v>95</v>
      </c>
      <c r="BU100" s="11" t="s">
        <v>92</v>
      </c>
      <c r="BV100" s="10" t="s">
        <v>92</v>
      </c>
      <c r="BW100" s="10" t="s">
        <v>92</v>
      </c>
      <c r="BX100" s="10"/>
      <c r="BY100" s="10"/>
      <c r="BZ100" s="10"/>
      <c r="CA100" s="10"/>
      <c r="CB100" s="10"/>
      <c r="CC100" s="10"/>
      <c r="CD100" s="10"/>
      <c r="CE100" s="10"/>
      <c r="CF100" s="7" t="s">
        <v>450</v>
      </c>
      <c r="CG100" s="7" t="s">
        <v>92</v>
      </c>
      <c r="CH100" s="10"/>
      <c r="CI100" s="17"/>
      <c r="CJ100" s="10"/>
      <c r="CK100" s="17"/>
      <c r="CL100" s="12" t="str">
        <f>IF( AND(ISNUMBER(CI100),ISNUMBER(CK100)),DATEDIF(CI100,CK100,"D"),"")</f>
        <v/>
      </c>
    </row>
    <row r="101" spans="1:90">
      <c r="A101" s="7">
        <v>114</v>
      </c>
      <c r="B101" s="7" t="str">
        <f>IF(C101="201612","A",IF(C101="201706","B",IF(C101="201712","C",IF(C101="201806","D"))))</f>
        <v>D</v>
      </c>
      <c r="C101" s="54" t="str">
        <f>CONCATENATE(E101,IF(D101="décembre","12","06"))</f>
        <v>201806</v>
      </c>
      <c r="D101" s="8" t="s">
        <v>100</v>
      </c>
      <c r="E101" s="7">
        <v>2018</v>
      </c>
      <c r="F101" s="7" t="s">
        <v>451</v>
      </c>
      <c r="G101" s="7" t="s">
        <v>284</v>
      </c>
      <c r="H101" s="7">
        <v>81</v>
      </c>
      <c r="I101" s="8" t="s">
        <v>87</v>
      </c>
      <c r="J101" s="9">
        <v>13593</v>
      </c>
      <c r="K101" s="9">
        <v>43256</v>
      </c>
      <c r="L101" s="9">
        <v>43269</v>
      </c>
      <c r="M101" s="7">
        <v>13</v>
      </c>
      <c r="N101" s="8" t="s">
        <v>89</v>
      </c>
      <c r="O101" s="8" t="str">
        <f>IF(N101="Hemato","",IF(P101="CHC","Digestif",IF(P101="colon","Digestif",IF(P101="cholangiocarcinome","Digestif",IF(P101="corticosurrenalome","Surrenale",IF(P101="ependymome du cervelet","Cérébral",IF(P101="gastrique","Digestif",IF(P101="melanome","Cutané",IF(P101="oesophage","Digestif",IF(P101="ovaire","Gynécologique",IF(P101="pancreas","Digestif",IF(P101="prostate","Prostate",IF(P101="renal","Urinaire",IF(P101="sein","Gynécologique",IF(P101="TNE","TNE",IF(P101="uterus","Gynécologique",IF(P101="vessie","Urinaire",IF(P101="ORL","ORL",IF(P101="indeterminé","Indéterminé","")))))))))))))))))))</f>
        <v>Digestif</v>
      </c>
      <c r="P101" s="8" t="s">
        <v>161</v>
      </c>
      <c r="Q101" s="7">
        <v>168</v>
      </c>
      <c r="R101" s="7">
        <v>51</v>
      </c>
      <c r="S101" s="7">
        <v>52</v>
      </c>
      <c r="T101" s="7">
        <v>56</v>
      </c>
      <c r="U101" s="7">
        <f>IF('Référentiel recueil de données'!$Q101="NC","NC",IF('Référentiel recueil de données'!$S101="NC","NC",ROUND('Référentiel recueil de données'!$S101/('Référentiel recueil de données'!$Q101*'Référentiel recueil de données'!$Q101)*10000,0)))</f>
        <v>18</v>
      </c>
      <c r="V101" s="54" t="str">
        <f>IF(OR(Table_2[[#This Row],[interval imc]]="NC",Table_2[[#This Row],[interval imc]]=0),"non renseigné","renseigné")</f>
        <v>renseigné</v>
      </c>
      <c r="W101" s="54" t="str">
        <f>IF('Référentiel recueil de données'!$U129="NC","NC",IF(U101&lt;18.5,"&lt;18,5",IF(AND(U101&gt;=18.5,U101&lt;25),"entre 18,5 et 25",IF(AND(U101&gt;=25,U101&lt;30),"entre 25 et 30",IF(U101&gt;=30,"supérieur à 30")))))</f>
        <v>&lt;18,5</v>
      </c>
      <c r="X101" s="7">
        <v>2</v>
      </c>
      <c r="Y101" s="54" t="str">
        <f>IF(X101=0,0,IF(AND(X101&gt;0,X101&lt;5),"entre 1 et 5",IF(AND(X101&gt;=5,X101&lt;=10),"entre 5 et 10",IF(X101&gt;10,"supérieur à 10","????"))))</f>
        <v>entre 1 et 5</v>
      </c>
      <c r="Z101" s="54">
        <f>IF(AND(ISNUMBER(Table_2[[#This Row],[poids_entree]]),ISNUMBER(Table_2[[#This Row],[poids_sortie]])),Table_2[[#This Row],[poids_sortie]]-Table_2[[#This Row],[poids_entree]],"NC")</f>
        <v>4</v>
      </c>
      <c r="AA101" s="54">
        <f>IF(AND(ISNUMBER(Table_2[[#This Row],[poids_init]]),ISNUMBER(Table_2[[#This Row],[poids_entree]])),Table_2[[#This Row],[poids_entree]]-Table_2[[#This Row],[poids_init]],"NC")</f>
        <v>1</v>
      </c>
      <c r="AB101" s="7">
        <f>IF(S101="NC","NC",IF(R101="NC","NC",ROUND(((R101-S101)/R101)*100,0)))</f>
        <v>-2</v>
      </c>
      <c r="AC101" s="16" t="str">
        <f>IF(Z101="NC","NC",IF(Z101&gt;=0,"perte","gain"))</f>
        <v>perte</v>
      </c>
      <c r="AD101" s="7" t="str">
        <f>IF(AA101="NC","NC",IF(AA101&gt;=0,"perte","gain"))</f>
        <v>perte</v>
      </c>
      <c r="AE101" s="7">
        <f>IF(T101="NC","NC",IF(S101="NC","NC",ROUND(((S101-T101)/S101)*100,0)))</f>
        <v>-8</v>
      </c>
      <c r="AF101" s="7">
        <f>IF(ISNUMBER(Table_2[[#This Row],[% perte de poids DH]]),AE101*(-1),"NC")</f>
        <v>8</v>
      </c>
      <c r="AG101" s="16" t="str">
        <f>IF(AE101="NC","non renseigné","renseigné")</f>
        <v>renseigné</v>
      </c>
      <c r="AH101" s="7" t="str">
        <f>IF(AB101="NC","non renseigné","renseigné")</f>
        <v>renseigné</v>
      </c>
      <c r="AI101" s="54" t="str">
        <f>IF(OR(Table_2[[#This Row],[albumine]]="NC",Table_2[[#This Row],[albumine]]=0),"non renseigné","renseigné")</f>
        <v>renseigné</v>
      </c>
      <c r="AJ101" s="7">
        <v>25</v>
      </c>
      <c r="AK101" s="8" t="s">
        <v>645</v>
      </c>
      <c r="AL101" s="7" t="s">
        <v>92</v>
      </c>
      <c r="AM101" s="7">
        <v>152</v>
      </c>
      <c r="AN101" s="7">
        <v>0.67</v>
      </c>
      <c r="AO101" s="7">
        <v>0.77</v>
      </c>
      <c r="AP101" s="9">
        <v>42956</v>
      </c>
      <c r="AQ101" s="9">
        <v>42992</v>
      </c>
      <c r="AR101" s="8">
        <v>1</v>
      </c>
      <c r="AS101" s="7">
        <v>2</v>
      </c>
      <c r="AT101" s="7" t="s">
        <v>92</v>
      </c>
      <c r="AU101" s="8" t="s">
        <v>94</v>
      </c>
      <c r="AV101" s="7" t="s">
        <v>92</v>
      </c>
      <c r="AW101" s="7" t="s">
        <v>151</v>
      </c>
      <c r="AX101" s="8" t="s">
        <v>94</v>
      </c>
      <c r="AY101" s="8" t="s">
        <v>94</v>
      </c>
      <c r="AZ101" s="8" t="s">
        <v>94</v>
      </c>
      <c r="BA101" s="7" t="s">
        <v>92</v>
      </c>
      <c r="BB101" s="8" t="s">
        <v>95</v>
      </c>
      <c r="BC101" s="8" t="s">
        <v>94</v>
      </c>
      <c r="BD101" s="8" t="s">
        <v>96</v>
      </c>
      <c r="BE101" s="7" t="s">
        <v>92</v>
      </c>
      <c r="BF101" s="7" t="s">
        <v>92</v>
      </c>
      <c r="BG101" s="7" t="s">
        <v>92</v>
      </c>
      <c r="BH101" s="7" t="s">
        <v>92</v>
      </c>
      <c r="BI101" s="7" t="s">
        <v>92</v>
      </c>
      <c r="BJ101" s="7" t="s">
        <v>92</v>
      </c>
      <c r="BK101" s="7" t="s">
        <v>92</v>
      </c>
      <c r="BL101" s="8" t="s">
        <v>95</v>
      </c>
      <c r="BM101" s="7" t="s">
        <v>92</v>
      </c>
      <c r="BN101" s="7" t="s">
        <v>92</v>
      </c>
      <c r="BO101" s="9">
        <v>43070</v>
      </c>
      <c r="BP101" s="7" t="s">
        <v>92</v>
      </c>
      <c r="BQ101" s="10" t="s">
        <v>116</v>
      </c>
      <c r="BR101" s="10" t="s">
        <v>116</v>
      </c>
      <c r="BS101" s="10" t="s">
        <v>116</v>
      </c>
      <c r="BT101" s="10" t="s">
        <v>95</v>
      </c>
      <c r="BU101" s="11" t="s">
        <v>92</v>
      </c>
      <c r="BV101" s="10" t="s">
        <v>92</v>
      </c>
      <c r="BW101" s="10" t="s">
        <v>92</v>
      </c>
      <c r="BX101" s="10"/>
      <c r="BY101" s="10"/>
      <c r="BZ101" s="10"/>
      <c r="CA101" s="10"/>
      <c r="CB101" s="10"/>
      <c r="CC101" s="10"/>
      <c r="CD101" s="10"/>
      <c r="CE101" s="10"/>
      <c r="CF101" s="7" t="s">
        <v>92</v>
      </c>
      <c r="CG101" s="7" t="s">
        <v>452</v>
      </c>
      <c r="CH101" s="10"/>
      <c r="CI101" s="17"/>
      <c r="CJ101" s="10"/>
      <c r="CK101" s="17"/>
      <c r="CL101" s="12" t="str">
        <f>IF( AND(ISNUMBER(CI101),ISNUMBER(CK101)),DATEDIF(CI101,CK101,"D"),"")</f>
        <v/>
      </c>
    </row>
    <row r="102" spans="1:90">
      <c r="A102" s="7">
        <v>111</v>
      </c>
      <c r="B102" s="7" t="str">
        <f>IF(C102="201612","A",IF(C102="201706","B",IF(C102="201712","C",IF(C102="201806","D"))))</f>
        <v>D</v>
      </c>
      <c r="C102" s="54" t="str">
        <f>CONCATENATE(E102,IF(D102="décembre","12","06"))</f>
        <v>201806</v>
      </c>
      <c r="D102" s="8" t="s">
        <v>100</v>
      </c>
      <c r="E102" s="7">
        <v>2018</v>
      </c>
      <c r="F102" s="7" t="s">
        <v>453</v>
      </c>
      <c r="G102" s="7" t="s">
        <v>367</v>
      </c>
      <c r="H102" s="7">
        <v>64</v>
      </c>
      <c r="I102" s="8" t="s">
        <v>87</v>
      </c>
      <c r="J102" s="9">
        <v>19693</v>
      </c>
      <c r="K102" s="9">
        <v>43244</v>
      </c>
      <c r="L102" s="9">
        <v>43269</v>
      </c>
      <c r="M102" s="7">
        <v>25</v>
      </c>
      <c r="N102" s="8" t="s">
        <v>89</v>
      </c>
      <c r="O102" s="8" t="str">
        <f>IF(N102="Hemato","",IF(P102="CHC","Digestif",IF(P102="colon","Digestif",IF(P102="cholangiocarcinome","Digestif",IF(P102="corticosurrenalome","Surrenale",IF(P102="ependymome du cervelet","Cérébral",IF(P102="gastrique","Digestif",IF(P102="melanome","Cutané",IF(P102="oesophage","Digestif",IF(P102="ovaire","Gynécologique",IF(P102="pancreas","Digestif",IF(P102="prostate","Prostate",IF(P102="renal","Urinaire",IF(P102="sein","Gynécologique",IF(P102="TNE","TNE",IF(P102="uterus","Gynécologique",IF(P102="vessie","Urinaire",IF(P102="ORL","ORL",IF(P102="indeterminé","Indéterminé","")))))))))))))))))))</f>
        <v>ORL</v>
      </c>
      <c r="P102" s="8" t="s">
        <v>454</v>
      </c>
      <c r="Q102" s="7">
        <v>172</v>
      </c>
      <c r="R102" s="7">
        <v>72</v>
      </c>
      <c r="S102" s="7">
        <v>61</v>
      </c>
      <c r="T102" s="7">
        <v>57</v>
      </c>
      <c r="U102" s="7">
        <f>IF('Référentiel recueil de données'!$Q102="NC","NC",IF('Référentiel recueil de données'!$S102="NC","NC",ROUND('Référentiel recueil de données'!$S102/('Référentiel recueil de données'!$Q102*'Référentiel recueil de données'!$Q102)*10000,0)))</f>
        <v>21</v>
      </c>
      <c r="V102" s="54" t="str">
        <f>IF(OR(Table_2[[#This Row],[interval imc]]="NC",Table_2[[#This Row],[interval imc]]=0),"non renseigné","renseigné")</f>
        <v>renseigné</v>
      </c>
      <c r="W102" s="54" t="str">
        <f>IF('Référentiel recueil de données'!$U76="NC","NC",IF(U102&lt;18.5,"&lt;18,5",IF(AND(U102&gt;=18.5,U102&lt;25),"entre 18,5 et 25",IF(AND(U102&gt;=25,U102&lt;30),"entre 25 et 30",IF(U102&gt;=30,"supérieur à 30")))))</f>
        <v>entre 18,5 et 25</v>
      </c>
      <c r="X102" s="7">
        <v>4</v>
      </c>
      <c r="Y102" s="54" t="str">
        <f>IF(X102=0,0,IF(AND(X102&gt;0,X102&lt;5),"entre 1 et 5",IF(AND(X102&gt;=5,X102&lt;=10),"entre 5 et 10",IF(X102&gt;10,"supérieur à 10","????"))))</f>
        <v>entre 1 et 5</v>
      </c>
      <c r="Z102" s="54">
        <f>IF(AND(ISNUMBER(Table_2[[#This Row],[poids_entree]]),ISNUMBER(Table_2[[#This Row],[poids_sortie]])),Table_2[[#This Row],[poids_sortie]]-Table_2[[#This Row],[poids_entree]],"NC")</f>
        <v>-4</v>
      </c>
      <c r="AA102" s="54">
        <f>IF(AND(ISNUMBER(Table_2[[#This Row],[poids_init]]),ISNUMBER(Table_2[[#This Row],[poids_entree]])),Table_2[[#This Row],[poids_entree]]-Table_2[[#This Row],[poids_init]],"NC")</f>
        <v>-11</v>
      </c>
      <c r="AB102" s="7">
        <f>IF(S102="NC","NC",IF(R102="NC","NC",ROUND(((R102-S102)/R102)*100,0)))</f>
        <v>15</v>
      </c>
      <c r="AC102" s="16" t="str">
        <f>IF(Z102="NC","NC",IF(Z102&gt;=0,"perte","gain"))</f>
        <v>gain</v>
      </c>
      <c r="AD102" s="7" t="str">
        <f>IF(AA102="NC","NC",IF(AA102&gt;=0,"perte","gain"))</f>
        <v>gain</v>
      </c>
      <c r="AE102" s="7">
        <f>IF(T102="NC","NC",IF(S102="NC","NC",ROUND(((S102-T102)/S102)*100,0)))</f>
        <v>7</v>
      </c>
      <c r="AF102" s="7">
        <f>IF(ISNUMBER(Table_2[[#This Row],[% perte de poids DH]]),AE102*(-1),"NC")</f>
        <v>-7</v>
      </c>
      <c r="AG102" s="16" t="str">
        <f>IF(AE102="NC","non renseigné","renseigné")</f>
        <v>renseigné</v>
      </c>
      <c r="AH102" s="7" t="str">
        <f>IF(AB102="NC","non renseigné","renseigné")</f>
        <v>renseigné</v>
      </c>
      <c r="AI102" s="54" t="str">
        <f>IF(OR(Table_2[[#This Row],[albumine]]="NC",Table_2[[#This Row],[albumine]]=0),"non renseigné","renseigné")</f>
        <v>renseigné</v>
      </c>
      <c r="AJ102" s="7">
        <v>31</v>
      </c>
      <c r="AK102" s="8" t="s">
        <v>643</v>
      </c>
      <c r="AL102" s="7" t="s">
        <v>92</v>
      </c>
      <c r="AM102" s="7">
        <v>19</v>
      </c>
      <c r="AN102" s="7">
        <v>1.27</v>
      </c>
      <c r="AO102" s="7">
        <v>0.73</v>
      </c>
      <c r="AP102" s="9">
        <v>43301</v>
      </c>
      <c r="AQ102" s="9">
        <v>43291</v>
      </c>
      <c r="AR102" s="7">
        <v>1</v>
      </c>
      <c r="AS102" s="7">
        <v>2</v>
      </c>
      <c r="AT102" s="7" t="s">
        <v>92</v>
      </c>
      <c r="AU102" s="8" t="s">
        <v>94</v>
      </c>
      <c r="AV102" s="8" t="s">
        <v>94</v>
      </c>
      <c r="AW102" s="7" t="s">
        <v>92</v>
      </c>
      <c r="AX102" s="8" t="s">
        <v>94</v>
      </c>
      <c r="AY102" s="8" t="s">
        <v>94</v>
      </c>
      <c r="AZ102" s="8" t="s">
        <v>94</v>
      </c>
      <c r="BA102" s="8" t="s">
        <v>94</v>
      </c>
      <c r="BB102" s="8" t="s">
        <v>94</v>
      </c>
      <c r="BC102" s="8" t="s">
        <v>94</v>
      </c>
      <c r="BD102" s="8" t="s">
        <v>96</v>
      </c>
      <c r="BE102" s="7" t="s">
        <v>92</v>
      </c>
      <c r="BF102" s="7" t="s">
        <v>92</v>
      </c>
      <c r="BG102" s="7" t="s">
        <v>92</v>
      </c>
      <c r="BH102" s="7" t="s">
        <v>92</v>
      </c>
      <c r="BI102" s="7" t="s">
        <v>92</v>
      </c>
      <c r="BJ102" s="7" t="s">
        <v>92</v>
      </c>
      <c r="BK102" s="7" t="s">
        <v>92</v>
      </c>
      <c r="BL102" s="8" t="s">
        <v>95</v>
      </c>
      <c r="BM102" s="7" t="s">
        <v>92</v>
      </c>
      <c r="BN102" s="7" t="s">
        <v>92</v>
      </c>
      <c r="BO102" s="9">
        <v>43160</v>
      </c>
      <c r="BP102" s="7" t="s">
        <v>92</v>
      </c>
      <c r="BQ102" s="10" t="s">
        <v>95</v>
      </c>
      <c r="BR102" s="10" t="s">
        <v>105</v>
      </c>
      <c r="BS102" s="10" t="s">
        <v>105</v>
      </c>
      <c r="BT102" s="10" t="s">
        <v>95</v>
      </c>
      <c r="BU102" s="11" t="s">
        <v>92</v>
      </c>
      <c r="BV102" s="10" t="s">
        <v>92</v>
      </c>
      <c r="BW102" s="10" t="s">
        <v>92</v>
      </c>
      <c r="BX102" s="10"/>
      <c r="BY102" s="10"/>
      <c r="BZ102" s="10"/>
      <c r="CA102" s="10"/>
      <c r="CB102" s="10"/>
      <c r="CC102" s="10"/>
      <c r="CD102" s="10"/>
      <c r="CE102" s="10"/>
      <c r="CF102" s="7" t="s">
        <v>92</v>
      </c>
      <c r="CG102" s="7" t="s">
        <v>455</v>
      </c>
      <c r="CH102" s="10"/>
      <c r="CI102" s="17"/>
      <c r="CJ102" s="10"/>
      <c r="CK102" s="17"/>
      <c r="CL102" s="12" t="str">
        <f>IF( AND(ISNUMBER(CI102),ISNUMBER(CK102)),DATEDIF(CI102,CK102,"D"),"")</f>
        <v/>
      </c>
    </row>
    <row r="103" spans="1:90" ht="30">
      <c r="A103" s="7">
        <v>55</v>
      </c>
      <c r="B103" s="7" t="str">
        <f>IF(C103="201612","A",IF(C103="201706","B",IF(C103="201712","C",IF(C103="201806","D"))))</f>
        <v>A</v>
      </c>
      <c r="C103" s="54" t="str">
        <f>CONCATENATE(E103,IF(D103="décembre","12","06"))</f>
        <v>201612</v>
      </c>
      <c r="D103" s="8" t="s">
        <v>84</v>
      </c>
      <c r="E103" s="7">
        <v>2016</v>
      </c>
      <c r="F103" s="7" t="s">
        <v>456</v>
      </c>
      <c r="G103" s="7" t="s">
        <v>311</v>
      </c>
      <c r="H103" s="7">
        <v>71</v>
      </c>
      <c r="I103" s="8" t="s">
        <v>87</v>
      </c>
      <c r="J103" s="9">
        <v>16488</v>
      </c>
      <c r="K103" s="9">
        <v>42703</v>
      </c>
      <c r="L103" s="9">
        <v>42713</v>
      </c>
      <c r="M103" s="7">
        <v>10</v>
      </c>
      <c r="N103" s="8" t="s">
        <v>130</v>
      </c>
      <c r="O103" s="8" t="str">
        <f>IF(N103="Hemato","",IF(P103="CHC","Digestif",IF(P103="colon","Digestif",IF(P103="cholangiocarcinome","Digestif",IF(P103="corticosurrenalome","Surrenale",IF(P103="ependymome du cervelet","Cérébral",IF(P103="gastrique","Digestif",IF(P103="melanome","Cutané",IF(P103="oesophage","Digestif",IF(P103="ovaire","Gynécologique",IF(P103="pancreas","Digestif",IF(P103="prostate","Prostate",IF(P103="renal","Urinaire",IF(P103="sein","Gynécologique",IF(P103="TNE","TNE",IF(P103="uterus","Gynécologique",IF(P103="vessie","Urinaire",IF(P103="ORL","ORL",IF(P103="indeterminé","Indéterminé","")))))))))))))))))))</f>
        <v/>
      </c>
      <c r="P103" s="8" t="s">
        <v>190</v>
      </c>
      <c r="Q103" s="7">
        <v>172</v>
      </c>
      <c r="R103" s="7">
        <v>55</v>
      </c>
      <c r="S103" s="7">
        <v>50</v>
      </c>
      <c r="T103" s="7" t="s">
        <v>92</v>
      </c>
      <c r="U103" s="7">
        <f>IF('Référentiel recueil de données'!$Q103="NC","NC",IF('Référentiel recueil de données'!$S103="NC","NC",ROUND('Référentiel recueil de données'!$S103/('Référentiel recueil de données'!$Q103*'Référentiel recueil de données'!$Q103)*10000,0)))</f>
        <v>17</v>
      </c>
      <c r="V103" s="54" t="str">
        <f>IF(OR(Table_2[[#This Row],[interval imc]]="NC",Table_2[[#This Row],[interval imc]]=0),"non renseigné","renseigné")</f>
        <v>renseigné</v>
      </c>
      <c r="W103" s="54" t="str">
        <f>IF('Référentiel recueil de données'!$U52="NC","NC",IF(U103&lt;18.5,"&lt;18,5",IF(AND(U103&gt;=18.5,U103&lt;25),"entre 18,5 et 25",IF(AND(U103&gt;=25,U103&lt;30),"entre 25 et 30",IF(U103&gt;=30,"supérieur à 30")))))</f>
        <v>&lt;18,5</v>
      </c>
      <c r="X103" s="7">
        <v>3</v>
      </c>
      <c r="Y103" s="54" t="str">
        <f>IF(X103=0,0,IF(AND(X103&gt;0,X103&lt;5),"entre 1 et 5",IF(AND(X103&gt;=5,X103&lt;=10),"entre 5 et 10",IF(X103&gt;10,"supérieur à 10","????"))))</f>
        <v>entre 1 et 5</v>
      </c>
      <c r="Z103" s="54" t="str">
        <f>IF(AND(ISNUMBER(Table_2[[#This Row],[poids_entree]]),ISNUMBER(Table_2[[#This Row],[poids_sortie]])),Table_2[[#This Row],[poids_sortie]]-Table_2[[#This Row],[poids_entree]],"NC")</f>
        <v>NC</v>
      </c>
      <c r="AA103" s="54">
        <f>IF(AND(ISNUMBER(Table_2[[#This Row],[poids_init]]),ISNUMBER(Table_2[[#This Row],[poids_entree]])),Table_2[[#This Row],[poids_entree]]-Table_2[[#This Row],[poids_init]],"NC")</f>
        <v>-5</v>
      </c>
      <c r="AB103" s="7">
        <f>IF(S103="NC","NC",IF(R103="NC","NC",ROUND(((R103-S103)/R103)*100,0)))</f>
        <v>9</v>
      </c>
      <c r="AC103" s="16" t="str">
        <f>IF(Z103="NC","NC",IF(Z103&gt;=0,"perte","gain"))</f>
        <v>NC</v>
      </c>
      <c r="AD103" s="7" t="str">
        <f>IF(AA103="NC","NC",IF(AA103&gt;=0,"perte","gain"))</f>
        <v>gain</v>
      </c>
      <c r="AE103" s="7" t="str">
        <f>IF(T103="NC","NC",IF(S103="NC","NC",ROUND(((S103-T103)/S103)*100,0)))</f>
        <v>NC</v>
      </c>
      <c r="AF103" s="7" t="str">
        <f>IF(ISNUMBER(Table_2[[#This Row],[% perte de poids DH]]),AE103*(-1),"NC")</f>
        <v>NC</v>
      </c>
      <c r="AG103" s="16" t="str">
        <f>IF(AE103="NC","non renseigné","renseigné")</f>
        <v>non renseigné</v>
      </c>
      <c r="AH103" s="7" t="str">
        <f>IF(AB103="NC","non renseigné","renseigné")</f>
        <v>renseigné</v>
      </c>
      <c r="AI103" s="54" t="str">
        <f>IF(OR(Table_2[[#This Row],[albumine]]="NC",Table_2[[#This Row],[albumine]]=0),"non renseigné","renseigné")</f>
        <v>non renseigné</v>
      </c>
      <c r="AJ103" s="8" t="s">
        <v>92</v>
      </c>
      <c r="AK103" s="8" t="s">
        <v>645</v>
      </c>
      <c r="AL103" s="8" t="s">
        <v>92</v>
      </c>
      <c r="AM103" s="7">
        <v>0</v>
      </c>
      <c r="AN103" s="8" t="s">
        <v>95</v>
      </c>
      <c r="AO103" s="7">
        <v>0</v>
      </c>
      <c r="AP103" s="9">
        <v>43293</v>
      </c>
      <c r="AQ103" s="9" t="s">
        <v>92</v>
      </c>
      <c r="AR103" s="7">
        <v>0</v>
      </c>
      <c r="AS103" s="7">
        <v>3</v>
      </c>
      <c r="AT103" s="7" t="s">
        <v>132</v>
      </c>
      <c r="AU103" s="7" t="s">
        <v>92</v>
      </c>
      <c r="AV103" s="7" t="s">
        <v>92</v>
      </c>
      <c r="AW103" s="7" t="s">
        <v>92</v>
      </c>
      <c r="AX103" s="8" t="s">
        <v>95</v>
      </c>
      <c r="AY103" s="8" t="s">
        <v>94</v>
      </c>
      <c r="AZ103" s="8" t="s">
        <v>95</v>
      </c>
      <c r="BA103" s="7" t="s">
        <v>92</v>
      </c>
      <c r="BB103" s="7" t="s">
        <v>92</v>
      </c>
      <c r="BC103" s="8" t="s">
        <v>94</v>
      </c>
      <c r="BD103" s="8" t="s">
        <v>113</v>
      </c>
      <c r="BE103" s="7" t="s">
        <v>92</v>
      </c>
      <c r="BF103" s="8" t="s">
        <v>94</v>
      </c>
      <c r="BG103" s="7" t="s">
        <v>92</v>
      </c>
      <c r="BH103" s="8" t="s">
        <v>95</v>
      </c>
      <c r="BI103" s="8" t="s">
        <v>95</v>
      </c>
      <c r="BJ103" s="8" t="s">
        <v>94</v>
      </c>
      <c r="BK103" s="8" t="s">
        <v>95</v>
      </c>
      <c r="BL103" s="8" t="s">
        <v>95</v>
      </c>
      <c r="BM103" s="7" t="s">
        <v>92</v>
      </c>
      <c r="BN103" s="7" t="s">
        <v>92</v>
      </c>
      <c r="BO103" s="9">
        <v>42675</v>
      </c>
      <c r="BP103" s="7">
        <v>0</v>
      </c>
      <c r="BQ103" s="10" t="s">
        <v>94</v>
      </c>
      <c r="BR103" s="10" t="s">
        <v>95</v>
      </c>
      <c r="BS103" s="10" t="s">
        <v>97</v>
      </c>
      <c r="BT103" s="10" t="s">
        <v>95</v>
      </c>
      <c r="BU103" s="11" t="s">
        <v>92</v>
      </c>
      <c r="BV103" s="10" t="s">
        <v>92</v>
      </c>
      <c r="BW103" s="10" t="s">
        <v>92</v>
      </c>
      <c r="BX103" s="10"/>
      <c r="BY103" s="10"/>
      <c r="BZ103" s="10"/>
      <c r="CA103" s="10"/>
      <c r="CB103" s="10"/>
      <c r="CC103" s="10"/>
      <c r="CD103" s="10"/>
      <c r="CE103" s="10"/>
      <c r="CF103" s="7" t="s">
        <v>92</v>
      </c>
      <c r="CG103" s="7" t="s">
        <v>92</v>
      </c>
      <c r="CH103" s="10"/>
      <c r="CI103" s="17"/>
      <c r="CJ103" s="10"/>
      <c r="CK103" s="17"/>
      <c r="CL103" s="12" t="str">
        <f>IF( AND(ISNUMBER(CI103),ISNUMBER(CK103)),DATEDIF(CI103,CK103,"D"),"")</f>
        <v/>
      </c>
    </row>
    <row r="104" spans="1:90" ht="30">
      <c r="A104" s="7">
        <v>112</v>
      </c>
      <c r="B104" s="7" t="str">
        <f>IF(C104="201612","A",IF(C104="201706","B",IF(C104="201712","C",IF(C104="201806","D"))))</f>
        <v>D</v>
      </c>
      <c r="C104" s="54" t="str">
        <f>CONCATENATE(E104,IF(D104="décembre","12","06"))</f>
        <v>201806</v>
      </c>
      <c r="D104" s="8" t="s">
        <v>100</v>
      </c>
      <c r="E104" s="7">
        <v>2018</v>
      </c>
      <c r="F104" s="7" t="s">
        <v>457</v>
      </c>
      <c r="G104" s="7" t="s">
        <v>334</v>
      </c>
      <c r="H104" s="8">
        <v>68</v>
      </c>
      <c r="I104" s="8" t="s">
        <v>136</v>
      </c>
      <c r="J104" s="14">
        <v>18504</v>
      </c>
      <c r="K104" s="9">
        <v>43255</v>
      </c>
      <c r="L104" s="9">
        <v>43259</v>
      </c>
      <c r="M104" s="7">
        <v>4</v>
      </c>
      <c r="N104" s="8" t="s">
        <v>130</v>
      </c>
      <c r="O104" s="8" t="str">
        <f>IF(N104="Hemato","",IF(P104="CHC","Digestif",IF(P104="colon","Digestif",IF(P104="cholangiocarcinome","Digestif",IF(P104="corticosurrenalome","Surrenale",IF(P104="ependymome du cervelet","Cérébral",IF(P104="gastrique","Digestif",IF(P104="melanome","Cutané",IF(P104="oesophage","Digestif",IF(P104="ovaire","Gynécologique",IF(P104="pancreas","Digestif",IF(P104="prostate","Prostate",IF(P104="renal","Urinaire",IF(P104="sein","Gynécologique",IF(P104="TNE","TNE",IF(P104="uterus","Gynécologique",IF(P104="vessie","Urinaire",IF(P104="ORL","ORL",IF(P104="indeterminé","Indéterminé","")))))))))))))))))))</f>
        <v/>
      </c>
      <c r="P104" s="8" t="s">
        <v>196</v>
      </c>
      <c r="Q104" s="7">
        <v>175</v>
      </c>
      <c r="R104" s="7">
        <v>75</v>
      </c>
      <c r="S104" s="7">
        <v>72</v>
      </c>
      <c r="T104" s="7" t="s">
        <v>92</v>
      </c>
      <c r="U104" s="7">
        <f>IF('Référentiel recueil de données'!$Q104="NC","NC",IF('Référentiel recueil de données'!$S104="NC","NC",ROUND('Référentiel recueil de données'!$S104/('Référentiel recueil de données'!$Q104*'Référentiel recueil de données'!$Q104)*10000,0)))</f>
        <v>24</v>
      </c>
      <c r="V104" s="54" t="str">
        <f>IF(OR(Table_2[[#This Row],[interval imc]]="NC",Table_2[[#This Row],[interval imc]]=0),"non renseigné","renseigné")</f>
        <v>renseigné</v>
      </c>
      <c r="W104" s="54" t="str">
        <f>IF('Référentiel recueil de données'!$U53="NC","NC",IF(U104&lt;18.5,"&lt;18,5",IF(AND(U104&gt;=18.5,U104&lt;25),"entre 18,5 et 25",IF(AND(U104&gt;=25,U104&lt;30),"entre 25 et 30",IF(U104&gt;=30,"supérieur à 30")))))</f>
        <v>entre 18,5 et 25</v>
      </c>
      <c r="X104" s="7">
        <v>1</v>
      </c>
      <c r="Y104" s="54" t="str">
        <f>IF(X104=0,0,IF(AND(X104&gt;0,X104&lt;5),"entre 1 et 5",IF(AND(X104&gt;=5,X104&lt;=10),"entre 5 et 10",IF(X104&gt;10,"supérieur à 10","????"))))</f>
        <v>entre 1 et 5</v>
      </c>
      <c r="Z104" s="54" t="str">
        <f>IF(AND(ISNUMBER(Table_2[[#This Row],[poids_entree]]),ISNUMBER(Table_2[[#This Row],[poids_sortie]])),Table_2[[#This Row],[poids_sortie]]-Table_2[[#This Row],[poids_entree]],"NC")</f>
        <v>NC</v>
      </c>
      <c r="AA104" s="54">
        <f>IF(AND(ISNUMBER(Table_2[[#This Row],[poids_init]]),ISNUMBER(Table_2[[#This Row],[poids_entree]])),Table_2[[#This Row],[poids_entree]]-Table_2[[#This Row],[poids_init]],"NC")</f>
        <v>-3</v>
      </c>
      <c r="AB104" s="7">
        <f>IF(S104="NC","NC",IF(R104="NC","NC",ROUND(((R104-S104)/R104)*100,0)))</f>
        <v>4</v>
      </c>
      <c r="AC104" s="16" t="str">
        <f>IF(Z104="NC","NC",IF(Z104&gt;=0,"perte","gain"))</f>
        <v>NC</v>
      </c>
      <c r="AD104" s="7" t="str">
        <f>IF(AA104="NC","NC",IF(AA104&gt;=0,"perte","gain"))</f>
        <v>gain</v>
      </c>
      <c r="AE104" s="7" t="str">
        <f>IF(T104="NC","NC",IF(S104="NC","NC",ROUND(((S104-T104)/S104)*100,0)))</f>
        <v>NC</v>
      </c>
      <c r="AF104" s="7" t="str">
        <f>IF(ISNUMBER(Table_2[[#This Row],[% perte de poids DH]]),AE104*(-1),"NC")</f>
        <v>NC</v>
      </c>
      <c r="AG104" s="16" t="str">
        <f>IF(AE104="NC","non renseigné","renseigné")</f>
        <v>non renseigné</v>
      </c>
      <c r="AH104" s="7" t="str">
        <f>IF(AB104="NC","non renseigné","renseigné")</f>
        <v>renseigné</v>
      </c>
      <c r="AI104" s="54" t="str">
        <f>IF(OR(Table_2[[#This Row],[albumine]]="NC",Table_2[[#This Row],[albumine]]=0),"non renseigné","renseigné")</f>
        <v>non renseigné</v>
      </c>
      <c r="AJ104" s="7" t="s">
        <v>92</v>
      </c>
      <c r="AK104" s="8" t="s">
        <v>646</v>
      </c>
      <c r="AL104" s="7" t="s">
        <v>92</v>
      </c>
      <c r="AM104" s="7" t="s">
        <v>92</v>
      </c>
      <c r="AN104" s="8" t="s">
        <v>95</v>
      </c>
      <c r="AO104" s="7" t="s">
        <v>92</v>
      </c>
      <c r="AP104" s="9" t="s">
        <v>92</v>
      </c>
      <c r="AQ104" s="9" t="s">
        <v>92</v>
      </c>
      <c r="AR104" s="8">
        <v>0</v>
      </c>
      <c r="AS104" s="7">
        <v>0</v>
      </c>
      <c r="AT104" s="7" t="s">
        <v>150</v>
      </c>
      <c r="AU104" s="7" t="s">
        <v>92</v>
      </c>
      <c r="AV104" s="7" t="s">
        <v>92</v>
      </c>
      <c r="AW104" s="8" t="s">
        <v>95</v>
      </c>
      <c r="AX104" s="7" t="s">
        <v>92</v>
      </c>
      <c r="AY104" s="8" t="s">
        <v>95</v>
      </c>
      <c r="AZ104" s="8" t="s">
        <v>95</v>
      </c>
      <c r="BA104" s="7" t="s">
        <v>92</v>
      </c>
      <c r="BB104" s="8" t="s">
        <v>95</v>
      </c>
      <c r="BC104" s="8" t="s">
        <v>95</v>
      </c>
      <c r="BD104" s="8" t="s">
        <v>113</v>
      </c>
      <c r="BE104" s="7" t="s">
        <v>92</v>
      </c>
      <c r="BF104" s="8" t="s">
        <v>94</v>
      </c>
      <c r="BG104" s="7" t="s">
        <v>92</v>
      </c>
      <c r="BH104" s="8" t="s">
        <v>95</v>
      </c>
      <c r="BI104" s="8" t="s">
        <v>95</v>
      </c>
      <c r="BJ104" s="8" t="s">
        <v>95</v>
      </c>
      <c r="BK104" s="8" t="s">
        <v>95</v>
      </c>
      <c r="BL104" s="8" t="s">
        <v>95</v>
      </c>
      <c r="BM104" s="7" t="s">
        <v>92</v>
      </c>
      <c r="BN104" s="7" t="s">
        <v>92</v>
      </c>
      <c r="BO104" s="9">
        <v>43101</v>
      </c>
      <c r="BP104" s="7" t="s">
        <v>92</v>
      </c>
      <c r="BQ104" s="10" t="s">
        <v>95</v>
      </c>
      <c r="BR104" s="10" t="s">
        <v>94</v>
      </c>
      <c r="BS104" s="10" t="s">
        <v>105</v>
      </c>
      <c r="BT104" s="10" t="s">
        <v>94</v>
      </c>
      <c r="BU104" s="11">
        <v>43257</v>
      </c>
      <c r="BV104" s="10" t="s">
        <v>444</v>
      </c>
      <c r="BW104" s="10" t="s">
        <v>92</v>
      </c>
      <c r="BX104" s="10"/>
      <c r="BY104" s="10"/>
      <c r="BZ104" s="10" t="s">
        <v>94</v>
      </c>
      <c r="CA104" s="10"/>
      <c r="CB104" s="10"/>
      <c r="CC104" s="10"/>
      <c r="CD104" s="10"/>
      <c r="CE104" s="10"/>
      <c r="CF104" s="7" t="s">
        <v>458</v>
      </c>
      <c r="CG104" s="7" t="s">
        <v>459</v>
      </c>
      <c r="CH104" s="10" t="s">
        <v>95</v>
      </c>
      <c r="CI104" s="17"/>
      <c r="CJ104" s="10" t="s">
        <v>95</v>
      </c>
      <c r="CK104" s="17"/>
      <c r="CL104" s="12" t="str">
        <f>IF( AND(ISNUMBER(CI104),ISNUMBER(CK104)),DATEDIF(CI104,CK104,"D"),"")</f>
        <v/>
      </c>
    </row>
    <row r="105" spans="1:90" ht="45">
      <c r="A105" s="7">
        <v>73</v>
      </c>
      <c r="B105" s="7" t="str">
        <f>IF(C105="201612","A",IF(C105="201706","B",IF(C105="201712","C",IF(C105="201806","D"))))</f>
        <v>A</v>
      </c>
      <c r="C105" s="54" t="str">
        <f>CONCATENATE(E105,IF(D105="décembre","12","06"))</f>
        <v>201612</v>
      </c>
      <c r="D105" s="8" t="s">
        <v>84</v>
      </c>
      <c r="E105" s="7">
        <v>2016</v>
      </c>
      <c r="F105" s="8" t="s">
        <v>460</v>
      </c>
      <c r="G105" s="7" t="s">
        <v>334</v>
      </c>
      <c r="H105" s="7">
        <v>70</v>
      </c>
      <c r="I105" s="8" t="s">
        <v>136</v>
      </c>
      <c r="J105" s="14">
        <v>17114</v>
      </c>
      <c r="K105" s="9">
        <v>42712</v>
      </c>
      <c r="L105" s="17">
        <v>42719</v>
      </c>
      <c r="M105" s="7">
        <v>7</v>
      </c>
      <c r="N105" s="8" t="s">
        <v>89</v>
      </c>
      <c r="O105" s="8" t="str">
        <f>IF(N105="Hemato","",IF(P105="CHC","Digestif",IF(P105="colon","Digestif",IF(P105="cholangiocarcinome","Digestif",IF(P105="corticosurrenalome","Surrenale",IF(P105="ependymome du cervelet","Cérébral",IF(P105="gastrique","Digestif",IF(P105="melanome","Cutané",IF(P105="oesophage","Digestif",IF(P105="ovaire","Gynécologique",IF(P105="pancreas","Digestif",IF(P105="prostate","Prostate",IF(P105="renal","Urinaire",IF(P105="sein","Gynécologique",IF(P105="TNE","TNE",IF(P105="uterus","Gynécologique",IF(P105="vessie","Urinaire",IF(P105="ORL","ORL",IF(P105="indeterminé","Indéterminé","")))))))))))))))))))</f>
        <v>ORL</v>
      </c>
      <c r="P105" s="8" t="s">
        <v>174</v>
      </c>
      <c r="Q105" s="7">
        <v>173</v>
      </c>
      <c r="R105" s="7">
        <v>68</v>
      </c>
      <c r="S105" s="7">
        <v>64</v>
      </c>
      <c r="T105" s="7" t="s">
        <v>92</v>
      </c>
      <c r="U105" s="7">
        <f>IF('Référentiel recueil de données'!$Q105="NC","NC",IF('Référentiel recueil de données'!$S105="NC","NC",ROUND('Référentiel recueil de données'!$S105/('Référentiel recueil de données'!$Q105*'Référentiel recueil de données'!$Q105)*10000,0)))</f>
        <v>21</v>
      </c>
      <c r="V105" s="54" t="str">
        <f>IF(OR(Table_2[[#This Row],[interval imc]]="NC",Table_2[[#This Row],[interval imc]]=0),"non renseigné","renseigné")</f>
        <v>renseigné</v>
      </c>
      <c r="W105" s="54" t="str">
        <f>IF('Référentiel recueil de données'!$U54="NC","NC",IF(U105&lt;18.5,"&lt;18,5",IF(AND(U105&gt;=18.5,U105&lt;25),"entre 18,5 et 25",IF(AND(U105&gt;=25,U105&lt;30),"entre 25 et 30",IF(U105&gt;=30,"supérieur à 30")))))</f>
        <v>entre 18,5 et 25</v>
      </c>
      <c r="X105" s="7">
        <v>1</v>
      </c>
      <c r="Y105" s="54" t="str">
        <f>IF(X105=0,0,IF(AND(X105&gt;0,X105&lt;5),"entre 1 et 5",IF(AND(X105&gt;=5,X105&lt;=10),"entre 5 et 10",IF(X105&gt;10,"supérieur à 10","????"))))</f>
        <v>entre 1 et 5</v>
      </c>
      <c r="Z105" s="54" t="str">
        <f>IF(AND(ISNUMBER(Table_2[[#This Row],[poids_entree]]),ISNUMBER(Table_2[[#This Row],[poids_sortie]])),Table_2[[#This Row],[poids_sortie]]-Table_2[[#This Row],[poids_entree]],"NC")</f>
        <v>NC</v>
      </c>
      <c r="AA105" s="54">
        <f>IF(AND(ISNUMBER(Table_2[[#This Row],[poids_init]]),ISNUMBER(Table_2[[#This Row],[poids_entree]])),Table_2[[#This Row],[poids_entree]]-Table_2[[#This Row],[poids_init]],"NC")</f>
        <v>-4</v>
      </c>
      <c r="AB105" s="7">
        <f>IF(S105="NC","NC",IF(R105="NC","NC",ROUND(((R105-S105)/R105)*100,0)))</f>
        <v>6</v>
      </c>
      <c r="AC105" s="16" t="str">
        <f>IF(Z105="NC","NC",IF(Z105&gt;=0,"perte","gain"))</f>
        <v>NC</v>
      </c>
      <c r="AD105" s="7" t="str">
        <f>IF(AA105="NC","NC",IF(AA105&gt;=0,"perte","gain"))</f>
        <v>gain</v>
      </c>
      <c r="AE105" s="7" t="str">
        <f>IF(T105="NC","NC",IF(S105="NC","NC",ROUND(((S105-T105)/S105)*100,0)))</f>
        <v>NC</v>
      </c>
      <c r="AF105" s="7" t="str">
        <f>IF(ISNUMBER(Table_2[[#This Row],[% perte de poids DH]]),AE105*(-1),"NC")</f>
        <v>NC</v>
      </c>
      <c r="AG105" s="16" t="str">
        <f>IF(AE105="NC","non renseigné","renseigné")</f>
        <v>non renseigné</v>
      </c>
      <c r="AH105" s="7" t="str">
        <f>IF(AB105="NC","non renseigné","renseigné")</f>
        <v>renseigné</v>
      </c>
      <c r="AI105" s="54" t="str">
        <f>IF(OR(Table_2[[#This Row],[albumine]]="NC",Table_2[[#This Row],[albumine]]=0),"non renseigné","renseigné")</f>
        <v>non renseigné</v>
      </c>
      <c r="AJ105" s="8" t="s">
        <v>92</v>
      </c>
      <c r="AK105" s="8" t="s">
        <v>644</v>
      </c>
      <c r="AL105" s="8" t="s">
        <v>92</v>
      </c>
      <c r="AM105" s="7">
        <v>87</v>
      </c>
      <c r="AN105" s="7">
        <v>0</v>
      </c>
      <c r="AO105" s="7">
        <v>0</v>
      </c>
      <c r="AP105" s="9" t="s">
        <v>92</v>
      </c>
      <c r="AQ105" s="9">
        <v>42718</v>
      </c>
      <c r="AR105" s="7">
        <v>0</v>
      </c>
      <c r="AS105" s="7">
        <v>0</v>
      </c>
      <c r="AT105" s="7" t="s">
        <v>162</v>
      </c>
      <c r="AU105" s="7" t="s">
        <v>92</v>
      </c>
      <c r="AV105" s="7" t="s">
        <v>92</v>
      </c>
      <c r="AW105" s="7" t="s">
        <v>92</v>
      </c>
      <c r="AX105" s="8" t="s">
        <v>95</v>
      </c>
      <c r="AY105" s="8" t="s">
        <v>95</v>
      </c>
      <c r="AZ105" s="8" t="s">
        <v>95</v>
      </c>
      <c r="BA105" s="7" t="s">
        <v>92</v>
      </c>
      <c r="BB105" s="8" t="s">
        <v>94</v>
      </c>
      <c r="BC105" s="8" t="s">
        <v>95</v>
      </c>
      <c r="BD105" s="8" t="s">
        <v>113</v>
      </c>
      <c r="BE105" s="8" t="s">
        <v>114</v>
      </c>
      <c r="BF105" s="7" t="s">
        <v>92</v>
      </c>
      <c r="BG105" s="7" t="s">
        <v>92</v>
      </c>
      <c r="BH105" s="7" t="s">
        <v>92</v>
      </c>
      <c r="BI105" s="7" t="s">
        <v>92</v>
      </c>
      <c r="BJ105" s="7" t="s">
        <v>92</v>
      </c>
      <c r="BK105" s="7" t="s">
        <v>92</v>
      </c>
      <c r="BL105" s="8" t="s">
        <v>95</v>
      </c>
      <c r="BM105" s="7" t="s">
        <v>92</v>
      </c>
      <c r="BN105" s="7" t="s">
        <v>92</v>
      </c>
      <c r="BO105" s="9">
        <v>42539</v>
      </c>
      <c r="BP105" s="7">
        <v>0</v>
      </c>
      <c r="BQ105" s="10" t="s">
        <v>95</v>
      </c>
      <c r="BR105" s="10" t="s">
        <v>94</v>
      </c>
      <c r="BS105" s="10" t="s">
        <v>105</v>
      </c>
      <c r="BT105" s="10" t="s">
        <v>94</v>
      </c>
      <c r="BU105" s="11">
        <v>42717</v>
      </c>
      <c r="BV105" s="10" t="s">
        <v>444</v>
      </c>
      <c r="BW105" s="10" t="s">
        <v>461</v>
      </c>
      <c r="BX105" s="10"/>
      <c r="BY105" s="10"/>
      <c r="BZ105" s="10" t="s">
        <v>94</v>
      </c>
      <c r="CA105" s="10"/>
      <c r="CB105" s="10"/>
      <c r="CC105" s="10"/>
      <c r="CD105" s="10"/>
      <c r="CE105" s="10"/>
      <c r="CF105" s="7" t="s">
        <v>462</v>
      </c>
      <c r="CG105" s="7" t="s">
        <v>463</v>
      </c>
      <c r="CH105" s="10" t="s">
        <v>95</v>
      </c>
      <c r="CI105" s="17">
        <v>42717</v>
      </c>
      <c r="CJ105" s="10" t="s">
        <v>94</v>
      </c>
      <c r="CK105" s="17">
        <v>43115</v>
      </c>
      <c r="CL105" s="12">
        <f>IF( AND(ISNUMBER(CI105),ISNUMBER(CK105)),DATEDIF(CI105,CK105,"D"),"")</f>
        <v>398</v>
      </c>
    </row>
    <row r="106" spans="1:90" ht="30">
      <c r="A106" s="7">
        <v>35</v>
      </c>
      <c r="B106" s="7" t="str">
        <f>IF(C106="201612","A",IF(C106="201706","B",IF(C106="201712","C",IF(C106="201806","D"))))</f>
        <v>B</v>
      </c>
      <c r="C106" s="54" t="str">
        <f>CONCATENATE(E106,IF(D106="décembre","12","06"))</f>
        <v>201706</v>
      </c>
      <c r="D106" s="8" t="s">
        <v>100</v>
      </c>
      <c r="E106" s="7">
        <v>2017</v>
      </c>
      <c r="F106" s="7" t="s">
        <v>464</v>
      </c>
      <c r="G106" s="7" t="s">
        <v>465</v>
      </c>
      <c r="H106" s="7">
        <v>79</v>
      </c>
      <c r="I106" s="8" t="s">
        <v>136</v>
      </c>
      <c r="J106" s="9">
        <v>13615</v>
      </c>
      <c r="K106" s="9">
        <v>42895</v>
      </c>
      <c r="L106" s="9">
        <v>42898</v>
      </c>
      <c r="M106" s="7">
        <v>3</v>
      </c>
      <c r="N106" s="8" t="s">
        <v>130</v>
      </c>
      <c r="O106" s="8" t="str">
        <f>IF(N106="Hemato","",IF(P106="CHC","Digestif",IF(P106="colon","Digestif",IF(P106="cholangiocarcinome","Digestif",IF(P106="corticosurrenalome","Surrenale",IF(P106="ependymome du cervelet","Cérébral",IF(P106="gastrique","Digestif",IF(P106="melanome","Cutané",IF(P106="oesophage","Digestif",IF(P106="ovaire","Gynécologique",IF(P106="pancreas","Digestif",IF(P106="prostate","Prostate",IF(P106="renal","Urinaire",IF(P106="sein","Gynécologique",IF(P106="TNE","TNE",IF(P106="uterus","Gynécologique",IF(P106="vessie","Urinaire",IF(P106="ORL","ORL",IF(P106="indeterminé","Indéterminé","")))))))))))))))))))</f>
        <v/>
      </c>
      <c r="P106" s="8" t="s">
        <v>323</v>
      </c>
      <c r="Q106" s="7" t="s">
        <v>92</v>
      </c>
      <c r="R106" s="7" t="s">
        <v>92</v>
      </c>
      <c r="S106" s="7" t="s">
        <v>92</v>
      </c>
      <c r="T106" s="7" t="s">
        <v>92</v>
      </c>
      <c r="U106" s="7" t="str">
        <f>IF('Référentiel recueil de données'!$Q106="NC","NC",IF('Référentiel recueil de données'!$S106="NC","NC",ROUND('Référentiel recueil de données'!$S106/('Référentiel recueil de données'!$Q106*'Référentiel recueil de données'!$Q106)*10000,0)))</f>
        <v>NC</v>
      </c>
      <c r="V106" s="54" t="str">
        <f>IF(OR(Table_2[[#This Row],[interval imc]]="NC",Table_2[[#This Row],[interval imc]]=0),"non renseigné","renseigné")</f>
        <v>renseigné</v>
      </c>
      <c r="W106" s="54" t="str">
        <f>IF('Référentiel recueil de données'!$U55="NC","NC",IF(U106&lt;18.5,"&lt;18,5",IF(AND(U106&gt;=18.5,U106&lt;25),"entre 18,5 et 25",IF(AND(U106&gt;=25,U106&lt;30),"entre 25 et 30",IF(U106&gt;=30,"supérieur à 30")))))</f>
        <v>supérieur à 30</v>
      </c>
      <c r="X106" s="7">
        <v>0</v>
      </c>
      <c r="Y106" s="54">
        <f>IF(X106=0,0,IF(AND(X106&gt;0,X106&lt;5),"entre 1 et 5",IF(AND(X106&gt;=5,X106&lt;=10),"entre 5 et 10",IF(X106&gt;10,"supérieur à 10","????"))))</f>
        <v>0</v>
      </c>
      <c r="Z106" s="54" t="str">
        <f>IF(AND(ISNUMBER(Table_2[[#This Row],[poids_entree]]),ISNUMBER(Table_2[[#This Row],[poids_sortie]])),Table_2[[#This Row],[poids_sortie]]-Table_2[[#This Row],[poids_entree]],"NC")</f>
        <v>NC</v>
      </c>
      <c r="AA106" s="54" t="str">
        <f>IF(AND(ISNUMBER(Table_2[[#This Row],[poids_init]]),ISNUMBER(Table_2[[#This Row],[poids_entree]])),Table_2[[#This Row],[poids_entree]]-Table_2[[#This Row],[poids_init]],"NC")</f>
        <v>NC</v>
      </c>
      <c r="AB106" s="7" t="str">
        <f>IF(S106="NC","NC",IF(R106="NC","NC",ROUND(((R106-S106)/R106)*100,0)))</f>
        <v>NC</v>
      </c>
      <c r="AC106" s="16" t="str">
        <f>IF(Z106="NC","NC",IF(Z106&gt;=0,"perte","gain"))</f>
        <v>NC</v>
      </c>
      <c r="AD106" s="7" t="str">
        <f>IF(AA106="NC","NC",IF(AA106&gt;=0,"perte","gain"))</f>
        <v>NC</v>
      </c>
      <c r="AE106" s="7" t="str">
        <f>IF(T106="NC","NC",IF(S106="NC","NC",ROUND(((S106-T106)/S106)*100,0)))</f>
        <v>NC</v>
      </c>
      <c r="AF106" s="7" t="str">
        <f>IF(ISNUMBER(Table_2[[#This Row],[% perte de poids DH]]),AE106*(-1),"NC")</f>
        <v>NC</v>
      </c>
      <c r="AG106" s="16" t="str">
        <f>IF(AE106="NC","non renseigné","renseigné")</f>
        <v>non renseigné</v>
      </c>
      <c r="AH106" s="7" t="str">
        <f>IF(AB106="NC","non renseigné","renseigné")</f>
        <v>non renseigné</v>
      </c>
      <c r="AI106" s="54" t="str">
        <f>IF(OR(Table_2[[#This Row],[albumine]]="NC",Table_2[[#This Row],[albumine]]=0),"non renseigné","renseigné")</f>
        <v>non renseigné</v>
      </c>
      <c r="AJ106" s="8" t="s">
        <v>92</v>
      </c>
      <c r="AK106" s="8" t="s">
        <v>646</v>
      </c>
      <c r="AL106" s="8" t="s">
        <v>92</v>
      </c>
      <c r="AM106" s="7">
        <v>0</v>
      </c>
      <c r="AN106" s="7">
        <v>0</v>
      </c>
      <c r="AO106" s="7">
        <v>0</v>
      </c>
      <c r="AP106" s="9">
        <v>43263</v>
      </c>
      <c r="AQ106" s="9" t="s">
        <v>92</v>
      </c>
      <c r="AR106" s="7">
        <v>0</v>
      </c>
      <c r="AS106" s="7">
        <v>0</v>
      </c>
      <c r="AT106" s="7" t="s">
        <v>92</v>
      </c>
      <c r="AU106" s="7" t="s">
        <v>92</v>
      </c>
      <c r="AV106" s="7" t="s">
        <v>92</v>
      </c>
      <c r="AW106" s="7" t="s">
        <v>92</v>
      </c>
      <c r="AX106" s="8" t="s">
        <v>95</v>
      </c>
      <c r="AY106" s="8" t="s">
        <v>95</v>
      </c>
      <c r="AZ106" s="7" t="s">
        <v>92</v>
      </c>
      <c r="BA106" s="7" t="s">
        <v>92</v>
      </c>
      <c r="BB106" s="7" t="s">
        <v>92</v>
      </c>
      <c r="BC106" s="8" t="s">
        <v>95</v>
      </c>
      <c r="BD106" s="8" t="s">
        <v>96</v>
      </c>
      <c r="BE106" s="7" t="s">
        <v>92</v>
      </c>
      <c r="BF106" s="7" t="s">
        <v>92</v>
      </c>
      <c r="BG106" s="7" t="s">
        <v>92</v>
      </c>
      <c r="BH106" s="7" t="s">
        <v>92</v>
      </c>
      <c r="BI106" s="7" t="s">
        <v>92</v>
      </c>
      <c r="BJ106" s="7" t="s">
        <v>92</v>
      </c>
      <c r="BK106" s="7" t="s">
        <v>92</v>
      </c>
      <c r="BL106" s="7" t="s">
        <v>92</v>
      </c>
      <c r="BM106" s="7" t="s">
        <v>92</v>
      </c>
      <c r="BN106" s="7" t="s">
        <v>92</v>
      </c>
      <c r="BO106" s="9" t="s">
        <v>92</v>
      </c>
      <c r="BP106" s="7" t="s">
        <v>92</v>
      </c>
      <c r="BQ106" s="10" t="s">
        <v>95</v>
      </c>
      <c r="BR106" s="10" t="s">
        <v>95</v>
      </c>
      <c r="BS106" s="10" t="s">
        <v>116</v>
      </c>
      <c r="BT106" s="10" t="s">
        <v>95</v>
      </c>
      <c r="BU106" s="11" t="s">
        <v>92</v>
      </c>
      <c r="BV106" s="10" t="s">
        <v>92</v>
      </c>
      <c r="BW106" s="10" t="s">
        <v>92</v>
      </c>
      <c r="BX106" s="10"/>
      <c r="BY106" s="10"/>
      <c r="BZ106" s="10"/>
      <c r="CA106" s="10"/>
      <c r="CB106" s="10"/>
      <c r="CC106" s="10"/>
      <c r="CD106" s="10"/>
      <c r="CE106" s="10"/>
      <c r="CF106" s="7" t="s">
        <v>92</v>
      </c>
      <c r="CG106" s="7" t="s">
        <v>92</v>
      </c>
      <c r="CH106" s="10"/>
      <c r="CI106" s="17"/>
      <c r="CJ106" s="10"/>
      <c r="CK106" s="17"/>
      <c r="CL106" s="12" t="str">
        <f>IF( AND(ISNUMBER(CI106),ISNUMBER(CK106)),DATEDIF(CI106,CK106,"D"),"")</f>
        <v/>
      </c>
    </row>
    <row r="107" spans="1:90" ht="30">
      <c r="A107" s="7">
        <v>120</v>
      </c>
      <c r="B107" s="7" t="str">
        <f>IF(C107="201612","A",IF(C107="201706","B",IF(C107="201712","C",IF(C107="201806","D"))))</f>
        <v>D</v>
      </c>
      <c r="C107" s="54" t="str">
        <f>CONCATENATE(E107,IF(D107="décembre","12","06"))</f>
        <v>201806</v>
      </c>
      <c r="D107" s="8" t="s">
        <v>100</v>
      </c>
      <c r="E107" s="7">
        <v>2018</v>
      </c>
      <c r="F107" s="7" t="s">
        <v>466</v>
      </c>
      <c r="G107" s="7" t="s">
        <v>467</v>
      </c>
      <c r="H107" s="7">
        <v>63</v>
      </c>
      <c r="I107" s="8" t="s">
        <v>87</v>
      </c>
      <c r="J107" s="9">
        <v>19947</v>
      </c>
      <c r="K107" s="9">
        <v>43259</v>
      </c>
      <c r="L107" s="9">
        <v>43265</v>
      </c>
      <c r="M107" s="7">
        <v>6</v>
      </c>
      <c r="N107" s="8" t="s">
        <v>89</v>
      </c>
      <c r="O107" s="8" t="str">
        <f>IF(N107="Hemato","",IF(P107="CHC","Digestif",IF(P107="colon","Digestif",IF(P107="cholangiocarcinome","Digestif",IF(P107="corticosurrenalome","Surrenale",IF(P107="ependymome du cervelet","Cérébral",IF(P107="gastrique","Digestif",IF(P107="melanome","Cutané",IF(P107="oesophage","Digestif",IF(P107="ovaire","Gynécologique",IF(P107="pancreas","Digestif",IF(P107="prostate","Prostate",IF(P107="renal","Urinaire",IF(P107="sein","Gynécologique",IF(P107="TNE","TNE",IF(P107="uterus","Gynécologique",IF(P107="vessie","Urinaire",IF(P107="ORL","ORL",IF(P107="indeterminé","Indéterminé","")))))))))))))))))))</f>
        <v>Gynécologique</v>
      </c>
      <c r="P107" s="8" t="s">
        <v>90</v>
      </c>
      <c r="Q107" s="7">
        <v>159</v>
      </c>
      <c r="R107" s="7" t="s">
        <v>92</v>
      </c>
      <c r="S107" s="7">
        <v>54</v>
      </c>
      <c r="T107" s="7" t="s">
        <v>92</v>
      </c>
      <c r="U107" s="7">
        <f>IF('Référentiel recueil de données'!$Q107="NC","NC",IF('Référentiel recueil de données'!$S107="NC","NC",ROUND('Référentiel recueil de données'!$S107/('Référentiel recueil de données'!$Q107*'Référentiel recueil de données'!$Q107)*10000,0)))</f>
        <v>21</v>
      </c>
      <c r="V107" s="54" t="str">
        <f>IF(OR(Table_2[[#This Row],[interval imc]]="NC",Table_2[[#This Row],[interval imc]]=0),"non renseigné","renseigné")</f>
        <v>renseigné</v>
      </c>
      <c r="W107" s="54" t="str">
        <f>IF('Référentiel recueil de données'!$U56="NC","NC",IF(U107&lt;18.5,"&lt;18,5",IF(AND(U107&gt;=18.5,U107&lt;25),"entre 18,5 et 25",IF(AND(U107&gt;=25,U107&lt;30),"entre 25 et 30",IF(U107&gt;=30,"supérieur à 30")))))</f>
        <v>entre 18,5 et 25</v>
      </c>
      <c r="X107" s="7">
        <v>1</v>
      </c>
      <c r="Y107" s="54" t="str">
        <f>IF(X107=0,0,IF(AND(X107&gt;0,X107&lt;5),"entre 1 et 5",IF(AND(X107&gt;=5,X107&lt;=10),"entre 5 et 10",IF(X107&gt;10,"supérieur à 10","????"))))</f>
        <v>entre 1 et 5</v>
      </c>
      <c r="Z107" s="54" t="str">
        <f>IF(AND(ISNUMBER(Table_2[[#This Row],[poids_entree]]),ISNUMBER(Table_2[[#This Row],[poids_sortie]])),Table_2[[#This Row],[poids_sortie]]-Table_2[[#This Row],[poids_entree]],"NC")</f>
        <v>NC</v>
      </c>
      <c r="AA107" s="54" t="str">
        <f>IF(AND(ISNUMBER(Table_2[[#This Row],[poids_init]]),ISNUMBER(Table_2[[#This Row],[poids_entree]])),Table_2[[#This Row],[poids_entree]]-Table_2[[#This Row],[poids_init]],"NC")</f>
        <v>NC</v>
      </c>
      <c r="AB107" s="7" t="str">
        <f>IF(S107="NC","NC",IF(R107="NC","NC",ROUND(((R107-S107)/R107)*100,0)))</f>
        <v>NC</v>
      </c>
      <c r="AC107" s="16" t="str">
        <f>IF(Z107="NC","NC",IF(Z107&gt;=0,"perte","gain"))</f>
        <v>NC</v>
      </c>
      <c r="AD107" s="7" t="str">
        <f>IF(AA107="NC","NC",IF(AA107&gt;=0,"perte","gain"))</f>
        <v>NC</v>
      </c>
      <c r="AE107" s="7" t="str">
        <f>IF(T107="NC","NC",IF(S107="NC","NC",ROUND(((S107-T107)/S107)*100,0)))</f>
        <v>NC</v>
      </c>
      <c r="AF107" s="7" t="str">
        <f>IF(ISNUMBER(Table_2[[#This Row],[% perte de poids DH]]),AE107*(-1),"NC")</f>
        <v>NC</v>
      </c>
      <c r="AG107" s="16" t="str">
        <f>IF(AE107="NC","non renseigné","renseigné")</f>
        <v>non renseigné</v>
      </c>
      <c r="AH107" s="7" t="str">
        <f>IF(AB107="NC","non renseigné","renseigné")</f>
        <v>non renseigné</v>
      </c>
      <c r="AI107" s="54" t="str">
        <f>IF(OR(Table_2[[#This Row],[albumine]]="NC",Table_2[[#This Row],[albumine]]=0),"non renseigné","renseigné")</f>
        <v>renseigné</v>
      </c>
      <c r="AJ107" s="7">
        <v>23</v>
      </c>
      <c r="AK107" s="8" t="s">
        <v>644</v>
      </c>
      <c r="AL107" s="7" t="s">
        <v>92</v>
      </c>
      <c r="AM107" s="7">
        <v>7</v>
      </c>
      <c r="AN107" s="7" t="s">
        <v>92</v>
      </c>
      <c r="AO107" s="7" t="s">
        <v>92</v>
      </c>
      <c r="AP107" s="9">
        <v>43357</v>
      </c>
      <c r="AQ107" s="9">
        <v>43357</v>
      </c>
      <c r="AR107" s="7">
        <v>1</v>
      </c>
      <c r="AS107" s="7">
        <v>2</v>
      </c>
      <c r="AT107" s="7" t="s">
        <v>92</v>
      </c>
      <c r="AU107" s="7" t="s">
        <v>92</v>
      </c>
      <c r="AV107" s="7" t="s">
        <v>92</v>
      </c>
      <c r="AW107" s="7" t="s">
        <v>166</v>
      </c>
      <c r="AX107" s="8" t="s">
        <v>95</v>
      </c>
      <c r="AY107" s="8" t="s">
        <v>94</v>
      </c>
      <c r="AZ107" s="8" t="s">
        <v>94</v>
      </c>
      <c r="BA107" s="8" t="s">
        <v>94</v>
      </c>
      <c r="BB107" s="7" t="s">
        <v>92</v>
      </c>
      <c r="BC107" s="8" t="s">
        <v>94</v>
      </c>
      <c r="BD107" s="8" t="s">
        <v>96</v>
      </c>
      <c r="BE107" s="7" t="s">
        <v>92</v>
      </c>
      <c r="BF107" s="7" t="s">
        <v>92</v>
      </c>
      <c r="BG107" s="7" t="s">
        <v>92</v>
      </c>
      <c r="BH107" s="7" t="s">
        <v>92</v>
      </c>
      <c r="BI107" s="7" t="s">
        <v>92</v>
      </c>
      <c r="BJ107" s="7" t="s">
        <v>92</v>
      </c>
      <c r="BK107" s="7" t="s">
        <v>92</v>
      </c>
      <c r="BL107" s="8" t="s">
        <v>95</v>
      </c>
      <c r="BM107" s="7" t="s">
        <v>92</v>
      </c>
      <c r="BN107" s="7" t="s">
        <v>92</v>
      </c>
      <c r="BO107" s="9" t="s">
        <v>92</v>
      </c>
      <c r="BP107" s="7" t="s">
        <v>92</v>
      </c>
      <c r="BQ107" s="10" t="s">
        <v>95</v>
      </c>
      <c r="BR107" s="10" t="s">
        <v>94</v>
      </c>
      <c r="BS107" s="10" t="s">
        <v>105</v>
      </c>
      <c r="BT107" s="10" t="s">
        <v>95</v>
      </c>
      <c r="BU107" s="11" t="s">
        <v>92</v>
      </c>
      <c r="BV107" s="10" t="s">
        <v>92</v>
      </c>
      <c r="BW107" s="10" t="s">
        <v>92</v>
      </c>
      <c r="BX107" s="10"/>
      <c r="BY107" s="10"/>
      <c r="BZ107" s="10"/>
      <c r="CA107" s="10"/>
      <c r="CB107" s="10"/>
      <c r="CC107" s="10"/>
      <c r="CD107" s="10"/>
      <c r="CE107" s="10"/>
      <c r="CF107" s="7" t="s">
        <v>468</v>
      </c>
      <c r="CG107" s="7" t="s">
        <v>92</v>
      </c>
      <c r="CH107" s="10"/>
      <c r="CI107" s="17"/>
      <c r="CJ107" s="10"/>
      <c r="CK107" s="17"/>
      <c r="CL107" s="12" t="str">
        <f>IF( AND(ISNUMBER(CI107),ISNUMBER(CK107)),DATEDIF(CI107,CK107,"D"),"")</f>
        <v/>
      </c>
    </row>
    <row r="108" spans="1:90" ht="30">
      <c r="A108" s="7">
        <v>57</v>
      </c>
      <c r="B108" s="7" t="str">
        <f>IF(C108="201612","A",IF(C108="201706","B",IF(C108="201712","C",IF(C108="201806","D"))))</f>
        <v>A</v>
      </c>
      <c r="C108" s="54" t="str">
        <f>CONCATENATE(E108,IF(D108="décembre","12","06"))</f>
        <v>201612</v>
      </c>
      <c r="D108" s="8" t="s">
        <v>84</v>
      </c>
      <c r="E108" s="7">
        <v>2016</v>
      </c>
      <c r="F108" s="7" t="s">
        <v>469</v>
      </c>
      <c r="G108" s="7" t="s">
        <v>470</v>
      </c>
      <c r="H108" s="7">
        <v>75</v>
      </c>
      <c r="I108" s="8" t="s">
        <v>87</v>
      </c>
      <c r="J108" s="9">
        <v>15079</v>
      </c>
      <c r="K108" s="9">
        <v>42701</v>
      </c>
      <c r="L108" s="9">
        <v>42735</v>
      </c>
      <c r="M108" s="7">
        <v>34</v>
      </c>
      <c r="N108" s="8" t="s">
        <v>89</v>
      </c>
      <c r="O108" s="8" t="str">
        <f>IF(N108="Hemato","",IF(P108="CHC","Digestif",IF(P108="colon","Digestif",IF(P108="cholangiocarcinome","Digestif",IF(P108="corticosurrenalome","Surrenale",IF(P108="ependymome du cervelet","Cérébral",IF(P108="gastrique","Digestif",IF(P108="melanome","Cutané",IF(P108="oesophage","Digestif",IF(P108="ovaire","Gynécologique",IF(P108="pancreas","Digestif",IF(P108="prostate","Prostate",IF(P108="renal","Urinaire",IF(P108="sein","Gynécologique",IF(P108="TNE","TNE",IF(P108="uterus","Gynécologique",IF(P108="vessie","Urinaire",IF(P108="ORL","ORL",IF(P108="indeterminé","Indéterminé","")))))))))))))))))))</f>
        <v>Digestif</v>
      </c>
      <c r="P108" s="8" t="s">
        <v>161</v>
      </c>
      <c r="Q108" s="7">
        <v>151</v>
      </c>
      <c r="R108" s="7">
        <v>43</v>
      </c>
      <c r="S108" s="7">
        <v>42</v>
      </c>
      <c r="T108" s="7">
        <v>44</v>
      </c>
      <c r="U108" s="7">
        <f>IF('Référentiel recueil de données'!$Q108="NC","NC",IF('Référentiel recueil de données'!$S108="NC","NC",ROUND('Référentiel recueil de données'!$S108/('Référentiel recueil de données'!$Q108*'Référentiel recueil de données'!$Q108)*10000,0)))</f>
        <v>18</v>
      </c>
      <c r="V108" s="54" t="str">
        <f>IF(OR(Table_2[[#This Row],[interval imc]]="NC",Table_2[[#This Row],[interval imc]]=0),"non renseigné","renseigné")</f>
        <v>renseigné</v>
      </c>
      <c r="W108" s="54" t="str">
        <f>IF('Référentiel recueil de données'!$U120="NC","NC",IF(U108&lt;18.5,"&lt;18,5",IF(AND(U108&gt;=18.5,U108&lt;25),"entre 18,5 et 25",IF(AND(U108&gt;=25,U108&lt;30),"entre 25 et 30",IF(U108&gt;=30,"supérieur à 30")))))</f>
        <v>&lt;18,5</v>
      </c>
      <c r="X108" s="7">
        <v>4</v>
      </c>
      <c r="Y108" s="54" t="str">
        <f>IF(X108=0,0,IF(AND(X108&gt;0,X108&lt;5),"entre 1 et 5",IF(AND(X108&gt;=5,X108&lt;=10),"entre 5 et 10",IF(X108&gt;10,"supérieur à 10","????"))))</f>
        <v>entre 1 et 5</v>
      </c>
      <c r="Z108" s="54">
        <f>IF(AND(ISNUMBER(Table_2[[#This Row],[poids_entree]]),ISNUMBER(Table_2[[#This Row],[poids_sortie]])),Table_2[[#This Row],[poids_sortie]]-Table_2[[#This Row],[poids_entree]],"NC")</f>
        <v>2</v>
      </c>
      <c r="AA108" s="54">
        <f>IF(AND(ISNUMBER(Table_2[[#This Row],[poids_init]]),ISNUMBER(Table_2[[#This Row],[poids_entree]])),Table_2[[#This Row],[poids_entree]]-Table_2[[#This Row],[poids_init]],"NC")</f>
        <v>-1</v>
      </c>
      <c r="AB108" s="7">
        <f>IF(S108="NC","NC",IF(R108="NC","NC",ROUND(((R108-S108)/R108)*100,0)))</f>
        <v>2</v>
      </c>
      <c r="AC108" s="16" t="str">
        <f>IF(Z108="NC","NC",IF(Z108&gt;=0,"perte","gain"))</f>
        <v>perte</v>
      </c>
      <c r="AD108" s="7" t="str">
        <f>IF(AA108="NC","NC",IF(AA108&gt;=0,"perte","gain"))</f>
        <v>gain</v>
      </c>
      <c r="AE108" s="7">
        <f>IF(T108="NC","NC",IF(S108="NC","NC",ROUND(((S108-T108)/S108)*100,0)))</f>
        <v>-5</v>
      </c>
      <c r="AF108" s="7">
        <f>IF(ISNUMBER(Table_2[[#This Row],[% perte de poids DH]]),AE108*(-1),"NC")</f>
        <v>5</v>
      </c>
      <c r="AG108" s="16" t="str">
        <f>IF(AE108="NC","non renseigné","renseigné")</f>
        <v>renseigné</v>
      </c>
      <c r="AH108" s="7" t="str">
        <f>IF(AB108="NC","non renseigné","renseigné")</f>
        <v>renseigné</v>
      </c>
      <c r="AI108" s="54" t="str">
        <f>IF(OR(Table_2[[#This Row],[albumine]]="NC",Table_2[[#This Row],[albumine]]=0),"non renseigné","renseigné")</f>
        <v>non renseigné</v>
      </c>
      <c r="AJ108" s="8" t="s">
        <v>92</v>
      </c>
      <c r="AK108" s="8" t="s">
        <v>644</v>
      </c>
      <c r="AL108" s="8" t="s">
        <v>92</v>
      </c>
      <c r="AM108" s="7">
        <v>0</v>
      </c>
      <c r="AN108" s="8" t="s">
        <v>95</v>
      </c>
      <c r="AO108" s="7">
        <v>0</v>
      </c>
      <c r="AP108" s="9" t="s">
        <v>92</v>
      </c>
      <c r="AQ108" s="9">
        <v>42721</v>
      </c>
      <c r="AR108" s="7">
        <v>0</v>
      </c>
      <c r="AS108" s="7">
        <v>0</v>
      </c>
      <c r="AT108" s="7" t="s">
        <v>132</v>
      </c>
      <c r="AU108" s="7" t="s">
        <v>92</v>
      </c>
      <c r="AV108" s="7" t="s">
        <v>92</v>
      </c>
      <c r="AW108" s="7" t="s">
        <v>92</v>
      </c>
      <c r="AX108" s="8" t="s">
        <v>94</v>
      </c>
      <c r="AY108" s="8" t="s">
        <v>95</v>
      </c>
      <c r="AZ108" s="8" t="s">
        <v>95</v>
      </c>
      <c r="BA108" s="7" t="s">
        <v>92</v>
      </c>
      <c r="BB108" s="7" t="s">
        <v>92</v>
      </c>
      <c r="BC108" s="8" t="s">
        <v>95</v>
      </c>
      <c r="BD108" s="8" t="s">
        <v>113</v>
      </c>
      <c r="BE108" s="8" t="s">
        <v>114</v>
      </c>
      <c r="BF108" s="8" t="s">
        <v>94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7" t="s">
        <v>92</v>
      </c>
      <c r="BN108" s="7" t="s">
        <v>92</v>
      </c>
      <c r="BO108" s="9">
        <v>42675</v>
      </c>
      <c r="BP108" s="7">
        <v>0</v>
      </c>
      <c r="BQ108" s="10" t="s">
        <v>95</v>
      </c>
      <c r="BR108" s="10" t="s">
        <v>94</v>
      </c>
      <c r="BS108" s="10" t="s">
        <v>105</v>
      </c>
      <c r="BT108" s="10" t="s">
        <v>94</v>
      </c>
      <c r="BU108" s="11">
        <v>42710</v>
      </c>
      <c r="BV108" s="10" t="s">
        <v>379</v>
      </c>
      <c r="BW108" s="10" t="s">
        <v>471</v>
      </c>
      <c r="BX108" s="10"/>
      <c r="BY108" s="10"/>
      <c r="BZ108" s="10" t="s">
        <v>94</v>
      </c>
      <c r="CA108" s="10"/>
      <c r="CB108" s="10"/>
      <c r="CC108" s="10"/>
      <c r="CD108" s="10"/>
      <c r="CE108" s="10"/>
      <c r="CF108" s="7" t="s">
        <v>472</v>
      </c>
      <c r="CG108" s="7" t="s">
        <v>473</v>
      </c>
      <c r="CH108" s="10" t="s">
        <v>95</v>
      </c>
      <c r="CI108" s="17">
        <v>42710</v>
      </c>
      <c r="CJ108" s="10" t="s">
        <v>94</v>
      </c>
      <c r="CK108" s="17">
        <v>42735</v>
      </c>
      <c r="CL108" s="12">
        <f>IF( AND(ISNUMBER(CI108),ISNUMBER(CK108)),DATEDIF(CI108,CK108,"D"),"")</f>
        <v>25</v>
      </c>
    </row>
    <row r="109" spans="1:90">
      <c r="A109" s="7">
        <v>149</v>
      </c>
      <c r="B109" s="7" t="str">
        <f>IF(C109="201612","A",IF(C109="201706","B",IF(C109="201712","C",IF(C109="201806","D"))))</f>
        <v>C</v>
      </c>
      <c r="C109" s="54" t="str">
        <f>CONCATENATE(E109,IF(D109="décembre","12","06"))</f>
        <v>201712</v>
      </c>
      <c r="D109" s="8" t="s">
        <v>84</v>
      </c>
      <c r="E109" s="7">
        <v>2017</v>
      </c>
      <c r="F109" s="7" t="s">
        <v>474</v>
      </c>
      <c r="G109" s="7" t="s">
        <v>261</v>
      </c>
      <c r="H109" s="7">
        <v>74</v>
      </c>
      <c r="I109" s="8" t="s">
        <v>87</v>
      </c>
      <c r="J109" s="9">
        <v>15730</v>
      </c>
      <c r="K109" s="9">
        <v>43076</v>
      </c>
      <c r="L109" s="9">
        <v>43078</v>
      </c>
      <c r="M109" s="7">
        <v>2</v>
      </c>
      <c r="N109" s="8" t="s">
        <v>89</v>
      </c>
      <c r="O109" s="8" t="str">
        <f>IF(N109="Hemato","",IF(P109="CHC","Digestif",IF(P109="colon","Digestif",IF(P109="cholangiocarcinome","Digestif",IF(P109="corticosurrenalome","Surrenale",IF(P109="ependymome du cervelet","Cérébral",IF(P109="gastrique","Digestif",IF(P109="melanome","Cutané",IF(P109="oesophage","Digestif",IF(P109="ovaire","Gynécologique",IF(P109="pancreas","Digestif",IF(P109="prostate","Prostate",IF(P109="renal","Urinaire",IF(P109="sein","Gynécologique",IF(P109="TNE","TNE",IF(P109="uterus","Gynécologique",IF(P109="vessie","Urinaire",IF(P109="ORL","ORL",IF(P109="indeterminé","Indéterminé","")))))))))))))))))))</f>
        <v>Gynécologique</v>
      </c>
      <c r="P109" s="8" t="s">
        <v>90</v>
      </c>
      <c r="Q109" s="7">
        <v>160</v>
      </c>
      <c r="R109" s="7">
        <v>84</v>
      </c>
      <c r="S109" s="7">
        <v>76</v>
      </c>
      <c r="T109" s="7" t="s">
        <v>92</v>
      </c>
      <c r="U109" s="7">
        <f>IF('Référentiel recueil de données'!$Q109="NC","NC",IF('Référentiel recueil de données'!$S109="NC","NC",ROUND('Référentiel recueil de données'!$S109/('Référentiel recueil de données'!$Q109*'Référentiel recueil de données'!$Q109)*10000,0)))</f>
        <v>30</v>
      </c>
      <c r="V109" s="54" t="str">
        <f>IF(OR(Table_2[[#This Row],[interval imc]]="NC",Table_2[[#This Row],[interval imc]]=0),"non renseigné","renseigné")</f>
        <v>renseigné</v>
      </c>
      <c r="W109" s="54" t="str">
        <f>IF('Référentiel recueil de données'!$U57="NC","NC",IF(U109&lt;18.5,"&lt;18,5",IF(AND(U109&gt;=18.5,U109&lt;25),"entre 18,5 et 25",IF(AND(U109&gt;=25,U109&lt;30),"entre 25 et 30",IF(U109&gt;=30,"supérieur à 30")))))</f>
        <v>supérieur à 30</v>
      </c>
      <c r="X109" s="7">
        <v>1</v>
      </c>
      <c r="Y109" s="54" t="str">
        <f>IF(X109=0,0,IF(AND(X109&gt;0,X109&lt;5),"entre 1 et 5",IF(AND(X109&gt;=5,X109&lt;=10),"entre 5 et 10",IF(X109&gt;10,"supérieur à 10","????"))))</f>
        <v>entre 1 et 5</v>
      </c>
      <c r="Z109" s="54" t="str">
        <f>IF(AND(ISNUMBER(Table_2[[#This Row],[poids_entree]]),ISNUMBER(Table_2[[#This Row],[poids_sortie]])),Table_2[[#This Row],[poids_sortie]]-Table_2[[#This Row],[poids_entree]],"NC")</f>
        <v>NC</v>
      </c>
      <c r="AA109" s="54">
        <f>IF(AND(ISNUMBER(Table_2[[#This Row],[poids_init]]),ISNUMBER(Table_2[[#This Row],[poids_entree]])),Table_2[[#This Row],[poids_entree]]-Table_2[[#This Row],[poids_init]],"NC")</f>
        <v>-8</v>
      </c>
      <c r="AB109" s="7">
        <f>IF(S109="NC","NC",IF(R109="NC","NC",ROUND(((R109-S109)/R109)*100,0)))</f>
        <v>10</v>
      </c>
      <c r="AC109" s="16" t="str">
        <f>IF(Z109="NC","NC",IF(Z109&gt;=0,"perte","gain"))</f>
        <v>NC</v>
      </c>
      <c r="AD109" s="7" t="str">
        <f>IF(AA109="NC","NC",IF(AA109&gt;=0,"perte","gain"))</f>
        <v>gain</v>
      </c>
      <c r="AE109" s="7" t="str">
        <f>IF(T109="NC","NC",IF(S109="NC","NC",ROUND(((S109-T109)/S109)*100,0)))</f>
        <v>NC</v>
      </c>
      <c r="AF109" s="7" t="str">
        <f>IF(ISNUMBER(Table_2[[#This Row],[% perte de poids DH]]),AE109*(-1),"NC")</f>
        <v>NC</v>
      </c>
      <c r="AG109" s="16" t="str">
        <f>IF(AE109="NC","non renseigné","renseigné")</f>
        <v>non renseigné</v>
      </c>
      <c r="AH109" s="7" t="str">
        <f>IF(AB109="NC","non renseigné","renseigné")</f>
        <v>renseigné</v>
      </c>
      <c r="AI109" s="54" t="str">
        <f>IF(OR(Table_2[[#This Row],[albumine]]="NC",Table_2[[#This Row],[albumine]]=0),"non renseigné","renseigné")</f>
        <v>non renseigné</v>
      </c>
      <c r="AJ109" s="7" t="s">
        <v>92</v>
      </c>
      <c r="AK109" s="8" t="s">
        <v>646</v>
      </c>
      <c r="AL109" s="7" t="s">
        <v>92</v>
      </c>
      <c r="AM109" s="7" t="s">
        <v>92</v>
      </c>
      <c r="AN109" s="7" t="s">
        <v>92</v>
      </c>
      <c r="AO109" s="7" t="s">
        <v>92</v>
      </c>
      <c r="AP109" s="9">
        <v>43377</v>
      </c>
      <c r="AQ109" s="9">
        <v>43377</v>
      </c>
      <c r="AR109" s="8">
        <v>0</v>
      </c>
      <c r="AS109" s="7">
        <v>0</v>
      </c>
      <c r="AT109" s="7" t="s">
        <v>112</v>
      </c>
      <c r="AU109" s="7" t="s">
        <v>92</v>
      </c>
      <c r="AV109" s="7" t="s">
        <v>92</v>
      </c>
      <c r="AW109" s="7" t="s">
        <v>92</v>
      </c>
      <c r="AX109" s="8" t="s">
        <v>95</v>
      </c>
      <c r="AY109" s="8" t="s">
        <v>94</v>
      </c>
      <c r="AZ109" s="8" t="s">
        <v>95</v>
      </c>
      <c r="BA109" s="7" t="s">
        <v>92</v>
      </c>
      <c r="BB109" s="7" t="s">
        <v>92</v>
      </c>
      <c r="BC109" s="8" t="s">
        <v>95</v>
      </c>
      <c r="BD109" s="8" t="s">
        <v>96</v>
      </c>
      <c r="BE109" s="7" t="s">
        <v>92</v>
      </c>
      <c r="BF109" s="7" t="s">
        <v>92</v>
      </c>
      <c r="BG109" s="7" t="s">
        <v>92</v>
      </c>
      <c r="BH109" s="7" t="s">
        <v>92</v>
      </c>
      <c r="BI109" s="7" t="s">
        <v>92</v>
      </c>
      <c r="BJ109" s="7" t="s">
        <v>92</v>
      </c>
      <c r="BK109" s="7" t="s">
        <v>92</v>
      </c>
      <c r="BL109" s="8" t="s">
        <v>95</v>
      </c>
      <c r="BM109" s="7" t="s">
        <v>92</v>
      </c>
      <c r="BN109" s="7" t="s">
        <v>92</v>
      </c>
      <c r="BO109" s="9" t="s">
        <v>92</v>
      </c>
      <c r="BP109" s="7" t="s">
        <v>92</v>
      </c>
      <c r="BQ109" s="10" t="s">
        <v>95</v>
      </c>
      <c r="BR109" s="10" t="s">
        <v>94</v>
      </c>
      <c r="BS109" s="10" t="s">
        <v>105</v>
      </c>
      <c r="BT109" s="10" t="s">
        <v>95</v>
      </c>
      <c r="BU109" s="11" t="s">
        <v>92</v>
      </c>
      <c r="BV109" s="10" t="s">
        <v>92</v>
      </c>
      <c r="BW109" s="10" t="s">
        <v>92</v>
      </c>
      <c r="BX109" s="10"/>
      <c r="BY109" s="10"/>
      <c r="BZ109" s="10"/>
      <c r="CA109" s="10"/>
      <c r="CB109" s="10"/>
      <c r="CC109" s="10"/>
      <c r="CD109" s="10"/>
      <c r="CE109" s="10"/>
      <c r="CF109" s="7" t="s">
        <v>92</v>
      </c>
      <c r="CG109" s="7" t="s">
        <v>122</v>
      </c>
      <c r="CH109" s="10"/>
      <c r="CI109" s="17"/>
      <c r="CJ109" s="10"/>
      <c r="CK109" s="17"/>
      <c r="CL109" s="12" t="str">
        <f>IF( AND(ISNUMBER(CI109),ISNUMBER(CK109)),DATEDIF(CI109,CK109,"D"),"")</f>
        <v/>
      </c>
    </row>
    <row r="110" spans="1:90">
      <c r="A110" s="7">
        <v>139</v>
      </c>
      <c r="B110" s="7" t="str">
        <f>IF(C110="201612","A",IF(C110="201706","B",IF(C110="201712","C",IF(C110="201806","D"))))</f>
        <v>C</v>
      </c>
      <c r="C110" s="54" t="str">
        <f>CONCATENATE(E110,IF(D110="décembre","12","06"))</f>
        <v>201712</v>
      </c>
      <c r="D110" s="8" t="s">
        <v>84</v>
      </c>
      <c r="E110" s="7">
        <v>2017</v>
      </c>
      <c r="F110" s="8" t="s">
        <v>475</v>
      </c>
      <c r="G110" s="7" t="s">
        <v>476</v>
      </c>
      <c r="H110" s="7">
        <v>72</v>
      </c>
      <c r="I110" s="8" t="s">
        <v>87</v>
      </c>
      <c r="J110" s="9">
        <v>16654</v>
      </c>
      <c r="K110" s="9">
        <v>43054</v>
      </c>
      <c r="L110" s="9">
        <v>43082</v>
      </c>
      <c r="M110" s="7">
        <v>28</v>
      </c>
      <c r="N110" s="8" t="s">
        <v>89</v>
      </c>
      <c r="O110" s="8" t="str">
        <f>IF(N110="Hemato","",IF(P110="CHC","Digestif",IF(P110="colon","Digestif",IF(P110="cholangiocarcinome","Digestif",IF(P110="corticosurrenalome","Surrenale",IF(P110="ependymome du cervelet","Cérébral",IF(P110="gastrique","Digestif",IF(P110="melanome","Cutané",IF(P110="oesophage","Digestif",IF(P110="ovaire","Gynécologique",IF(P110="pancreas","Digestif",IF(P110="prostate","Prostate",IF(P110="renal","Urinaire",IF(P110="sein","Gynécologique",IF(P110="TNE","TNE",IF(P110="uterus","Gynécologique",IF(P110="vessie","Urinaire",IF(P110="ORL","ORL",IF(P110="indeterminé","Indéterminé","")))))))))))))))))))</f>
        <v>Gynécologique</v>
      </c>
      <c r="P110" s="8" t="s">
        <v>90</v>
      </c>
      <c r="Q110" s="7">
        <v>167</v>
      </c>
      <c r="R110" s="7">
        <v>63</v>
      </c>
      <c r="S110" s="7">
        <v>58</v>
      </c>
      <c r="T110" s="7">
        <v>55</v>
      </c>
      <c r="U110" s="7">
        <f>IF('Référentiel recueil de données'!$Q110="NC","NC",IF('Référentiel recueil de données'!$S110="NC","NC",ROUND('Référentiel recueil de données'!$S110/('Référentiel recueil de données'!$Q110*'Référentiel recueil de données'!$Q110)*10000,0)))</f>
        <v>21</v>
      </c>
      <c r="V110" s="54" t="str">
        <f>IF(OR(Table_2[[#This Row],[interval imc]]="NC",Table_2[[#This Row],[interval imc]]=0),"non renseigné","renseigné")</f>
        <v>renseigné</v>
      </c>
      <c r="W110" s="54" t="str">
        <f>IF('Référentiel recueil de données'!$U82="NC","NC",IF(U110&lt;18.5,"&lt;18,5",IF(AND(U110&gt;=18.5,U110&lt;25),"entre 18,5 et 25",IF(AND(U110&gt;=25,U110&lt;30),"entre 25 et 30",IF(U110&gt;=30,"supérieur à 30")))))</f>
        <v>entre 18,5 et 25</v>
      </c>
      <c r="X110" s="7">
        <v>3</v>
      </c>
      <c r="Y110" s="54" t="str">
        <f>IF(X110=0,0,IF(AND(X110&gt;0,X110&lt;5),"entre 1 et 5",IF(AND(X110&gt;=5,X110&lt;=10),"entre 5 et 10",IF(X110&gt;10,"supérieur à 10","????"))))</f>
        <v>entre 1 et 5</v>
      </c>
      <c r="Z110" s="54">
        <f>IF(AND(ISNUMBER(Table_2[[#This Row],[poids_entree]]),ISNUMBER(Table_2[[#This Row],[poids_sortie]])),Table_2[[#This Row],[poids_sortie]]-Table_2[[#This Row],[poids_entree]],"NC")</f>
        <v>-3</v>
      </c>
      <c r="AA110" s="54">
        <f>IF(AND(ISNUMBER(Table_2[[#This Row],[poids_init]]),ISNUMBER(Table_2[[#This Row],[poids_entree]])),Table_2[[#This Row],[poids_entree]]-Table_2[[#This Row],[poids_init]],"NC")</f>
        <v>-5</v>
      </c>
      <c r="AB110" s="7">
        <f>IF(S110="NC","NC",IF(R110="NC","NC",ROUND(((R110-S110)/R110)*100,0)))</f>
        <v>8</v>
      </c>
      <c r="AC110" s="16" t="str">
        <f>IF(Z110="NC","NC",IF(Z110&gt;=0,"perte","gain"))</f>
        <v>gain</v>
      </c>
      <c r="AD110" s="7" t="str">
        <f>IF(AA110="NC","NC",IF(AA110&gt;=0,"perte","gain"))</f>
        <v>gain</v>
      </c>
      <c r="AE110" s="7">
        <f>IF(T110="NC","NC",IF(S110="NC","NC",ROUND(((S110-T110)/S110)*100,0)))</f>
        <v>5</v>
      </c>
      <c r="AF110" s="7">
        <f>IF(ISNUMBER(Table_2[[#This Row],[% perte de poids DH]]),AE110*(-1),"NC")</f>
        <v>-5</v>
      </c>
      <c r="AG110" s="16" t="str">
        <f>IF(AE110="NC","non renseigné","renseigné")</f>
        <v>renseigné</v>
      </c>
      <c r="AH110" s="7" t="str">
        <f>IF(AB110="NC","non renseigné","renseigné")</f>
        <v>renseigné</v>
      </c>
      <c r="AI110" s="54" t="str">
        <f>IF(OR(Table_2[[#This Row],[albumine]]="NC",Table_2[[#This Row],[albumine]]=0),"non renseigné","renseigné")</f>
        <v>renseigné</v>
      </c>
      <c r="AJ110" s="7">
        <v>32</v>
      </c>
      <c r="AK110" s="8" t="s">
        <v>644</v>
      </c>
      <c r="AL110" s="7" t="s">
        <v>92</v>
      </c>
      <c r="AM110" s="7">
        <v>81</v>
      </c>
      <c r="AN110" s="7" t="s">
        <v>92</v>
      </c>
      <c r="AO110" s="7" t="s">
        <v>92</v>
      </c>
      <c r="AP110" s="9">
        <v>43150</v>
      </c>
      <c r="AQ110" s="9" t="s">
        <v>92</v>
      </c>
      <c r="AR110" s="7">
        <v>2</v>
      </c>
      <c r="AS110" s="7">
        <v>0</v>
      </c>
      <c r="AT110" s="7" t="s">
        <v>112</v>
      </c>
      <c r="AU110" s="8" t="s">
        <v>95</v>
      </c>
      <c r="AV110" s="7" t="s">
        <v>92</v>
      </c>
      <c r="AW110" s="7" t="s">
        <v>166</v>
      </c>
      <c r="AX110" s="8" t="s">
        <v>94</v>
      </c>
      <c r="AY110" s="8" t="s">
        <v>94</v>
      </c>
      <c r="AZ110" s="8" t="s">
        <v>94</v>
      </c>
      <c r="BA110" s="8" t="s">
        <v>94</v>
      </c>
      <c r="BB110" s="8" t="s">
        <v>94</v>
      </c>
      <c r="BC110" s="8" t="s">
        <v>95</v>
      </c>
      <c r="BD110" s="8" t="s">
        <v>96</v>
      </c>
      <c r="BE110" s="7" t="s">
        <v>92</v>
      </c>
      <c r="BF110" s="7" t="s">
        <v>92</v>
      </c>
      <c r="BG110" s="7" t="s">
        <v>92</v>
      </c>
      <c r="BH110" s="7" t="s">
        <v>92</v>
      </c>
      <c r="BI110" s="7" t="s">
        <v>92</v>
      </c>
      <c r="BJ110" s="7" t="s">
        <v>92</v>
      </c>
      <c r="BK110" s="7" t="s">
        <v>92</v>
      </c>
      <c r="BL110" s="8" t="s">
        <v>95</v>
      </c>
      <c r="BM110" s="7" t="s">
        <v>92</v>
      </c>
      <c r="BN110" s="7" t="s">
        <v>92</v>
      </c>
      <c r="BO110" s="9" t="s">
        <v>92</v>
      </c>
      <c r="BP110" s="7" t="s">
        <v>92</v>
      </c>
      <c r="BQ110" s="10" t="s">
        <v>95</v>
      </c>
      <c r="BR110" s="10" t="s">
        <v>94</v>
      </c>
      <c r="BS110" s="10" t="s">
        <v>105</v>
      </c>
      <c r="BT110" s="10" t="s">
        <v>95</v>
      </c>
      <c r="BU110" s="11" t="s">
        <v>92</v>
      </c>
      <c r="BV110" s="10" t="s">
        <v>92</v>
      </c>
      <c r="BW110" s="10" t="s">
        <v>92</v>
      </c>
      <c r="BX110" s="10"/>
      <c r="BY110" s="10"/>
      <c r="BZ110" s="10"/>
      <c r="CA110" s="10"/>
      <c r="CB110" s="10"/>
      <c r="CC110" s="10"/>
      <c r="CD110" s="10"/>
      <c r="CE110" s="10"/>
      <c r="CF110" s="7" t="s">
        <v>92</v>
      </c>
      <c r="CG110" s="7" t="s">
        <v>477</v>
      </c>
      <c r="CH110" s="10"/>
      <c r="CI110" s="17"/>
      <c r="CJ110" s="10"/>
      <c r="CK110" s="17"/>
      <c r="CL110" s="12" t="str">
        <f>IF( AND(ISNUMBER(CI110),ISNUMBER(CK110)),DATEDIF(CI110,CK110,"D"),"")</f>
        <v/>
      </c>
    </row>
    <row r="111" spans="1:90" ht="30">
      <c r="A111" s="7">
        <v>150</v>
      </c>
      <c r="B111" s="7" t="str">
        <f>IF(C111="201612","A",IF(C111="201706","B",IF(C111="201712","C",IF(C111="201806","D"))))</f>
        <v>A</v>
      </c>
      <c r="C111" s="54" t="str">
        <f>CONCATENATE(E111,IF(D111="décembre","12","06"))</f>
        <v>201612</v>
      </c>
      <c r="D111" s="8" t="s">
        <v>84</v>
      </c>
      <c r="E111" s="7">
        <v>2016</v>
      </c>
      <c r="F111" s="7" t="s">
        <v>478</v>
      </c>
      <c r="G111" s="8" t="s">
        <v>356</v>
      </c>
      <c r="H111" s="7">
        <v>77</v>
      </c>
      <c r="I111" s="8" t="s">
        <v>136</v>
      </c>
      <c r="J111" s="9">
        <v>14324</v>
      </c>
      <c r="K111" s="9">
        <v>42703</v>
      </c>
      <c r="L111" s="9">
        <v>42716</v>
      </c>
      <c r="M111" s="7">
        <v>13</v>
      </c>
      <c r="N111" s="8" t="s">
        <v>89</v>
      </c>
      <c r="O111" s="8" t="str">
        <f>IF(N111="Hemato","",IF(P111="CHC","Digestif",IF(P111="colon","Digestif",IF(P111="cholangiocarcinome","Digestif",IF(P111="corticosurrenalome","Surrenale",IF(P111="ependymome du cervelet","Cérébral",IF(P111="gastrique","Digestif",IF(P111="melanome","Cutané",IF(P111="oesophage","Digestif",IF(P111="ovaire","Gynécologique",IF(P111="pancreas","Digestif",IF(P111="prostate","Prostate",IF(P111="renal","Urinaire",IF(P111="sein","Gynécologique",IF(P111="TNE","TNE",IF(P111="uterus","Gynécologique",IF(P111="vessie","Urinaire",IF(P111="ORL","ORL",IF(P111="indeterminé","Indéterminé","")))))))))))))))))))</f>
        <v>Digestif</v>
      </c>
      <c r="P111" s="8" t="s">
        <v>103</v>
      </c>
      <c r="Q111" s="7">
        <v>157</v>
      </c>
      <c r="R111" s="7">
        <v>47</v>
      </c>
      <c r="S111" s="7">
        <v>49</v>
      </c>
      <c r="T111" s="7">
        <v>50</v>
      </c>
      <c r="U111" s="7">
        <f>IF('Référentiel recueil de données'!$Q111="NC","NC",IF('Référentiel recueil de données'!$S111="NC","NC",ROUND('Référentiel recueil de données'!$S111/('Référentiel recueil de données'!$Q111*'Référentiel recueil de données'!$Q111)*10000,0)))</f>
        <v>20</v>
      </c>
      <c r="V111" s="54" t="str">
        <f>IF(OR(Table_2[[#This Row],[interval imc]]="NC",Table_2[[#This Row],[interval imc]]=0),"non renseigné","renseigné")</f>
        <v>renseigné</v>
      </c>
      <c r="W111" s="54" t="str">
        <f>IF('Référentiel recueil de données'!$U110="NC","NC",IF(U111&lt;18.5,"&lt;18,5",IF(AND(U111&gt;=18.5,U111&lt;25),"entre 18,5 et 25",IF(AND(U111&gt;=25,U111&lt;30),"entre 25 et 30",IF(U111&gt;=30,"supérieur à 30")))))</f>
        <v>entre 18,5 et 25</v>
      </c>
      <c r="X111" s="7">
        <v>3</v>
      </c>
      <c r="Y111" s="54" t="str">
        <f>IF(X111=0,0,IF(AND(X111&gt;0,X111&lt;5),"entre 1 et 5",IF(AND(X111&gt;=5,X111&lt;=10),"entre 5 et 10",IF(X111&gt;10,"supérieur à 10","????"))))</f>
        <v>entre 1 et 5</v>
      </c>
      <c r="Z111" s="54">
        <f>IF(AND(ISNUMBER(Table_2[[#This Row],[poids_entree]]),ISNUMBER(Table_2[[#This Row],[poids_sortie]])),Table_2[[#This Row],[poids_sortie]]-Table_2[[#This Row],[poids_entree]],"NC")</f>
        <v>1</v>
      </c>
      <c r="AA111" s="54">
        <f>IF(AND(ISNUMBER(Table_2[[#This Row],[poids_init]]),ISNUMBER(Table_2[[#This Row],[poids_entree]])),Table_2[[#This Row],[poids_entree]]-Table_2[[#This Row],[poids_init]],"NC")</f>
        <v>2</v>
      </c>
      <c r="AB111" s="7">
        <f>IF(S111="NC","NC",IF(R111="NC","NC",ROUND(((R111-S111)/R111)*100,0)))</f>
        <v>-4</v>
      </c>
      <c r="AC111" s="16" t="str">
        <f>IF(Z111="NC","NC",IF(Z111&gt;=0,"perte","gain"))</f>
        <v>perte</v>
      </c>
      <c r="AD111" s="7" t="str">
        <f>IF(AA111="NC","NC",IF(AA111&gt;=0,"perte","gain"))</f>
        <v>perte</v>
      </c>
      <c r="AE111" s="7">
        <f>IF(T111="NC","NC",IF(S111="NC","NC",ROUND(((S111-T111)/S111)*100,0)))</f>
        <v>-2</v>
      </c>
      <c r="AF111" s="7">
        <f>IF(ISNUMBER(Table_2[[#This Row],[% perte de poids DH]]),AE111*(-1),"NC")</f>
        <v>2</v>
      </c>
      <c r="AG111" s="16" t="str">
        <f>IF(AE111="NC","non renseigné","renseigné")</f>
        <v>renseigné</v>
      </c>
      <c r="AH111" s="7" t="str">
        <f>IF(AB111="NC","non renseigné","renseigné")</f>
        <v>renseigné</v>
      </c>
      <c r="AI111" s="54" t="str">
        <f>IF(OR(Table_2[[#This Row],[albumine]]="NC",Table_2[[#This Row],[albumine]]=0),"non renseigné","renseigné")</f>
        <v>non renseigné</v>
      </c>
      <c r="AJ111" s="7" t="s">
        <v>92</v>
      </c>
      <c r="AK111" s="8" t="s">
        <v>646</v>
      </c>
      <c r="AL111" s="7" t="s">
        <v>92</v>
      </c>
      <c r="AM111" s="7" t="s">
        <v>92</v>
      </c>
      <c r="AN111" s="7" t="s">
        <v>92</v>
      </c>
      <c r="AO111" s="7" t="s">
        <v>92</v>
      </c>
      <c r="AP111" s="9" t="s">
        <v>92</v>
      </c>
      <c r="AQ111" s="9" t="s">
        <v>92</v>
      </c>
      <c r="AR111" s="8">
        <v>0</v>
      </c>
      <c r="AS111" s="7">
        <v>0</v>
      </c>
      <c r="AT111" s="7" t="s">
        <v>92</v>
      </c>
      <c r="AU111" s="8" t="s">
        <v>95</v>
      </c>
      <c r="AV111" s="7" t="s">
        <v>92</v>
      </c>
      <c r="AW111" s="7" t="s">
        <v>92</v>
      </c>
      <c r="AX111" s="8" t="s">
        <v>94</v>
      </c>
      <c r="AY111" s="8" t="s">
        <v>95</v>
      </c>
      <c r="AZ111" s="8" t="s">
        <v>95</v>
      </c>
      <c r="BA111" s="7" t="s">
        <v>92</v>
      </c>
      <c r="BB111" s="7" t="s">
        <v>253</v>
      </c>
      <c r="BC111" s="8" t="s">
        <v>95</v>
      </c>
      <c r="BD111" s="8" t="s">
        <v>96</v>
      </c>
      <c r="BE111" s="7" t="s">
        <v>92</v>
      </c>
      <c r="BF111" s="7" t="s">
        <v>92</v>
      </c>
      <c r="BG111" s="7" t="s">
        <v>92</v>
      </c>
      <c r="BH111" s="7" t="s">
        <v>92</v>
      </c>
      <c r="BI111" s="7" t="s">
        <v>92</v>
      </c>
      <c r="BJ111" s="7" t="s">
        <v>92</v>
      </c>
      <c r="BK111" s="7" t="s">
        <v>92</v>
      </c>
      <c r="BL111" s="8" t="s">
        <v>94</v>
      </c>
      <c r="BM111" s="7" t="s">
        <v>92</v>
      </c>
      <c r="BN111" s="7" t="s">
        <v>92</v>
      </c>
      <c r="BO111" s="9" t="s">
        <v>92</v>
      </c>
      <c r="BP111" s="7" t="s">
        <v>92</v>
      </c>
      <c r="BQ111" s="10" t="s">
        <v>95</v>
      </c>
      <c r="BR111" s="10" t="s">
        <v>94</v>
      </c>
      <c r="BS111" s="10" t="s">
        <v>105</v>
      </c>
      <c r="BT111" s="10" t="s">
        <v>94</v>
      </c>
      <c r="BU111" s="11">
        <v>42720</v>
      </c>
      <c r="BV111" s="10" t="s">
        <v>379</v>
      </c>
      <c r="BW111" s="10" t="s">
        <v>479</v>
      </c>
      <c r="BX111" s="10"/>
      <c r="BY111" s="10"/>
      <c r="BZ111" s="10" t="s">
        <v>94</v>
      </c>
      <c r="CA111" s="10"/>
      <c r="CB111" s="10"/>
      <c r="CC111" s="10"/>
      <c r="CD111" s="10"/>
      <c r="CE111" s="10"/>
      <c r="CF111" s="16" t="s">
        <v>92</v>
      </c>
      <c r="CG111" s="7" t="s">
        <v>92</v>
      </c>
      <c r="CH111" s="10" t="s">
        <v>95</v>
      </c>
      <c r="CI111" s="17"/>
      <c r="CJ111" s="10" t="s">
        <v>217</v>
      </c>
      <c r="CK111" s="17"/>
      <c r="CL111" s="12" t="str">
        <f>IF( AND(ISNUMBER(CI111),ISNUMBER(CK111)),DATEDIF(CI111,CK111,"D"),"")</f>
        <v/>
      </c>
    </row>
    <row r="112" spans="1:90" ht="30">
      <c r="A112" s="7">
        <v>140</v>
      </c>
      <c r="B112" s="7" t="str">
        <f>IF(C112="201612","A",IF(C112="201706","B",IF(C112="201712","C",IF(C112="201806","D"))))</f>
        <v>C</v>
      </c>
      <c r="C112" s="54" t="str">
        <f>CONCATENATE(E112,IF(D112="décembre","12","06"))</f>
        <v>201712</v>
      </c>
      <c r="D112" s="8" t="s">
        <v>84</v>
      </c>
      <c r="E112" s="7">
        <v>2017</v>
      </c>
      <c r="F112" s="7" t="s">
        <v>480</v>
      </c>
      <c r="G112" s="7" t="s">
        <v>481</v>
      </c>
      <c r="H112" s="7">
        <v>67</v>
      </c>
      <c r="I112" s="8" t="s">
        <v>87</v>
      </c>
      <c r="J112" s="9">
        <v>18278</v>
      </c>
      <c r="K112" s="9">
        <v>43061</v>
      </c>
      <c r="L112" s="9">
        <v>43080</v>
      </c>
      <c r="M112" s="7">
        <v>19</v>
      </c>
      <c r="N112" s="8" t="s">
        <v>89</v>
      </c>
      <c r="O112" s="8" t="str">
        <f>IF(N112="Hemato","",IF(P112="CHC","Digestif",IF(P112="colon","Digestif",IF(P112="cholangiocarcinome","Digestif",IF(P112="corticosurrenalome","Surrenale",IF(P112="ependymome du cervelet","Cérébral",IF(P112="gastrique","Digestif",IF(P112="melanome","Cutané",IF(P112="oesophage","Digestif",IF(P112="ovaire","Gynécologique",IF(P112="pancreas","Digestif",IF(P112="prostate","Prostate",IF(P112="renal","Urinaire",IF(P112="sein","Gynécologique",IF(P112="TNE","TNE",IF(P112="uterus","Gynécologique",IF(P112="vessie","Urinaire",IF(P112="ORL","ORL",IF(P112="indeterminé","Indéterminé","")))))))))))))))))))</f>
        <v>ORL</v>
      </c>
      <c r="P112" s="8" t="s">
        <v>454</v>
      </c>
      <c r="Q112" s="7">
        <v>153</v>
      </c>
      <c r="R112" s="7">
        <v>56</v>
      </c>
      <c r="S112" s="7">
        <v>53</v>
      </c>
      <c r="T112" s="7">
        <v>55</v>
      </c>
      <c r="U112" s="7">
        <f>IF('Référentiel recueil de données'!$Q112="NC","NC",IF('Référentiel recueil de données'!$S112="NC","NC",ROUND('Référentiel recueil de données'!$S112/('Référentiel recueil de données'!$Q112*'Référentiel recueil de données'!$Q112)*10000,0)))</f>
        <v>23</v>
      </c>
      <c r="V112" s="54" t="str">
        <f>IF(OR(Table_2[[#This Row],[interval imc]]="NC",Table_2[[#This Row],[interval imc]]=0),"non renseigné","renseigné")</f>
        <v>non renseigné</v>
      </c>
      <c r="W112" s="54" t="str">
        <f>IF('Référentiel recueil de données'!$U117="NC","NC",IF(U112&lt;18.5,"&lt;18,5",IF(AND(U112&gt;=18.5,U112&lt;25),"entre 18,5 et 25",IF(AND(U112&gt;=25,U112&lt;30),"entre 25 et 30",IF(U112&gt;=30,"supérieur à 30")))))</f>
        <v>NC</v>
      </c>
      <c r="X112" s="7">
        <v>2</v>
      </c>
      <c r="Y112" s="54" t="str">
        <f>IF(X112=0,0,IF(AND(X112&gt;0,X112&lt;5),"entre 1 et 5",IF(AND(X112&gt;=5,X112&lt;=10),"entre 5 et 10",IF(X112&gt;10,"supérieur à 10","????"))))</f>
        <v>entre 1 et 5</v>
      </c>
      <c r="Z112" s="54">
        <f>IF(AND(ISNUMBER(Table_2[[#This Row],[poids_entree]]),ISNUMBER(Table_2[[#This Row],[poids_sortie]])),Table_2[[#This Row],[poids_sortie]]-Table_2[[#This Row],[poids_entree]],"NC")</f>
        <v>2</v>
      </c>
      <c r="AA112" s="54">
        <f>IF(AND(ISNUMBER(Table_2[[#This Row],[poids_init]]),ISNUMBER(Table_2[[#This Row],[poids_entree]])),Table_2[[#This Row],[poids_entree]]-Table_2[[#This Row],[poids_init]],"NC")</f>
        <v>-3</v>
      </c>
      <c r="AB112" s="7">
        <f>IF(S112="NC","NC",IF(R112="NC","NC",ROUND(((R112-S112)/R112)*100,0)))</f>
        <v>5</v>
      </c>
      <c r="AC112" s="16" t="str">
        <f>IF(Z112="NC","NC",IF(Z112&gt;=0,"perte","gain"))</f>
        <v>perte</v>
      </c>
      <c r="AD112" s="7" t="str">
        <f>IF(AA112="NC","NC",IF(AA112&gt;=0,"perte","gain"))</f>
        <v>gain</v>
      </c>
      <c r="AE112" s="7">
        <f>IF(T112="NC","NC",IF(S112="NC","NC",ROUND(((S112-T112)/S112)*100,0)))</f>
        <v>-4</v>
      </c>
      <c r="AF112" s="7">
        <f>IF(ISNUMBER(Table_2[[#This Row],[% perte de poids DH]]),AE112*(-1),"NC")</f>
        <v>4</v>
      </c>
      <c r="AG112" s="16" t="str">
        <f>IF(AE112="NC","non renseigné","renseigné")</f>
        <v>renseigné</v>
      </c>
      <c r="AH112" s="7" t="str">
        <f>IF(AB112="NC","non renseigné","renseigné")</f>
        <v>renseigné</v>
      </c>
      <c r="AI112" s="54" t="str">
        <f>IF(OR(Table_2[[#This Row],[albumine]]="NC",Table_2[[#This Row],[albumine]]=0),"non renseigné","renseigné")</f>
        <v>renseigné</v>
      </c>
      <c r="AJ112" s="7">
        <v>24</v>
      </c>
      <c r="AK112" s="8" t="s">
        <v>644</v>
      </c>
      <c r="AL112" s="7" t="s">
        <v>92</v>
      </c>
      <c r="AM112" s="7">
        <v>105</v>
      </c>
      <c r="AN112" s="7" t="s">
        <v>92</v>
      </c>
      <c r="AO112" s="7" t="s">
        <v>92</v>
      </c>
      <c r="AP112" s="9" t="s">
        <v>92</v>
      </c>
      <c r="AQ112" s="9" t="s">
        <v>92</v>
      </c>
      <c r="AR112" s="7">
        <v>3</v>
      </c>
      <c r="AS112" s="7">
        <v>0</v>
      </c>
      <c r="AT112" s="7" t="s">
        <v>132</v>
      </c>
      <c r="AU112" s="8" t="s">
        <v>95</v>
      </c>
      <c r="AV112" s="7" t="s">
        <v>92</v>
      </c>
      <c r="AW112" s="7" t="s">
        <v>92</v>
      </c>
      <c r="AX112" s="7" t="s">
        <v>92</v>
      </c>
      <c r="AY112" s="8" t="s">
        <v>95</v>
      </c>
      <c r="AZ112" s="8" t="s">
        <v>94</v>
      </c>
      <c r="BA112" s="8" t="s">
        <v>94</v>
      </c>
      <c r="BB112" s="8" t="s">
        <v>94</v>
      </c>
      <c r="BC112" s="8" t="s">
        <v>95</v>
      </c>
      <c r="BD112" s="8" t="s">
        <v>113</v>
      </c>
      <c r="BE112" s="8" t="s">
        <v>114</v>
      </c>
      <c r="BF112" s="8" t="s">
        <v>94</v>
      </c>
      <c r="BG112" s="7" t="s">
        <v>92</v>
      </c>
      <c r="BH112" s="7" t="s">
        <v>92</v>
      </c>
      <c r="BI112" s="8" t="s">
        <v>95</v>
      </c>
      <c r="BJ112" s="8" t="s">
        <v>95</v>
      </c>
      <c r="BK112" s="7" t="s">
        <v>92</v>
      </c>
      <c r="BL112" s="8" t="s">
        <v>95</v>
      </c>
      <c r="BM112" s="7" t="s">
        <v>92</v>
      </c>
      <c r="BN112" s="7" t="s">
        <v>115</v>
      </c>
      <c r="BO112" s="9" t="s">
        <v>92</v>
      </c>
      <c r="BP112" s="7" t="s">
        <v>92</v>
      </c>
      <c r="BQ112" s="10" t="s">
        <v>95</v>
      </c>
      <c r="BR112" s="10" t="s">
        <v>94</v>
      </c>
      <c r="BS112" s="10" t="s">
        <v>105</v>
      </c>
      <c r="BT112" s="10" t="s">
        <v>94</v>
      </c>
      <c r="BU112" s="11">
        <v>43061</v>
      </c>
      <c r="BV112" s="10" t="s">
        <v>379</v>
      </c>
      <c r="BW112" s="10" t="s">
        <v>482</v>
      </c>
      <c r="BX112" s="10"/>
      <c r="BY112" s="10"/>
      <c r="BZ112" s="10" t="s">
        <v>94</v>
      </c>
      <c r="CA112" s="10"/>
      <c r="CB112" s="10"/>
      <c r="CC112" s="10"/>
      <c r="CD112" s="10"/>
      <c r="CE112" s="10"/>
      <c r="CF112" s="7" t="s">
        <v>92</v>
      </c>
      <c r="CG112" s="7" t="s">
        <v>483</v>
      </c>
      <c r="CH112" s="10" t="s">
        <v>95</v>
      </c>
      <c r="CI112" s="17"/>
      <c r="CJ112" s="10" t="s">
        <v>95</v>
      </c>
      <c r="CK112" s="17"/>
      <c r="CL112" s="12" t="str">
        <f>IF( AND(ISNUMBER(CI112),ISNUMBER(CK112)),DATEDIF(CI112,CK112,"D"),"")</f>
        <v/>
      </c>
    </row>
    <row r="113" spans="1:90" ht="30">
      <c r="A113" s="7">
        <v>141</v>
      </c>
      <c r="B113" s="7" t="str">
        <f>IF(C113="201612","A",IF(C113="201706","B",IF(C113="201712","C",IF(C113="201806","D"))))</f>
        <v>C</v>
      </c>
      <c r="C113" s="54" t="str">
        <f>CONCATENATE(E113,IF(D113="décembre","12","06"))</f>
        <v>201712</v>
      </c>
      <c r="D113" s="8" t="s">
        <v>84</v>
      </c>
      <c r="E113" s="7">
        <v>2017</v>
      </c>
      <c r="F113" s="7" t="s">
        <v>484</v>
      </c>
      <c r="G113" s="7" t="s">
        <v>485</v>
      </c>
      <c r="H113" s="7">
        <v>61</v>
      </c>
      <c r="I113" s="8" t="s">
        <v>87</v>
      </c>
      <c r="J113" s="9">
        <v>20585</v>
      </c>
      <c r="K113" s="9">
        <v>43069</v>
      </c>
      <c r="L113" s="9">
        <v>43077</v>
      </c>
      <c r="M113" s="7">
        <v>8</v>
      </c>
      <c r="N113" s="8" t="s">
        <v>89</v>
      </c>
      <c r="O113" s="8" t="str">
        <f>IF(N113="Hemato","",IF(P113="CHC","Digestif",IF(P113="colon","Digestif",IF(P113="cholangiocarcinome","Digestif",IF(P113="corticosurrenalome","Surrenale",IF(P113="ependymome du cervelet","Cérébral",IF(P113="gastrique","Digestif",IF(P113="melanome","Cutané",IF(P113="oesophage","Digestif",IF(P113="ovaire","Gynécologique",IF(P113="pancreas","Digestif",IF(P113="prostate","Prostate",IF(P113="renal","Urinaire",IF(P113="sein","Gynécologique",IF(P113="TNE","TNE",IF(P113="uterus","Gynécologique",IF(P113="vessie","Urinaire",IF(P113="ORL","ORL",IF(P113="indeterminé","Indéterminé","")))))))))))))))))))</f>
        <v>Gynécologique</v>
      </c>
      <c r="P113" s="8" t="s">
        <v>180</v>
      </c>
      <c r="Q113" s="7">
        <v>158</v>
      </c>
      <c r="R113" s="7">
        <v>88</v>
      </c>
      <c r="S113" s="7">
        <v>83</v>
      </c>
      <c r="T113" s="7">
        <v>69</v>
      </c>
      <c r="U113" s="7">
        <f>IF('Référentiel recueil de données'!$Q113="NC","NC",IF('Référentiel recueil de données'!$S113="NC","NC",ROUND('Référentiel recueil de données'!$S113/('Référentiel recueil de données'!$Q113*'Référentiel recueil de données'!$Q113)*10000,0)))</f>
        <v>33</v>
      </c>
      <c r="V113" s="54" t="str">
        <f>IF(OR(Table_2[[#This Row],[interval imc]]="NC",Table_2[[#This Row],[interval imc]]=0),"non renseigné","renseigné")</f>
        <v>renseigné</v>
      </c>
      <c r="W113" s="54" t="str">
        <f>IF('Référentiel recueil de données'!$U65="NC","NC",IF(U113&lt;18.5,"&lt;18,5",IF(AND(U113&gt;=18.5,U113&lt;25),"entre 18,5 et 25",IF(AND(U113&gt;=25,U113&lt;30),"entre 25 et 30",IF(U113&gt;=30,"supérieur à 30")))))</f>
        <v>supérieur à 30</v>
      </c>
      <c r="X113" s="7">
        <v>3</v>
      </c>
      <c r="Y113" s="54" t="str">
        <f>IF(X113=0,0,IF(AND(X113&gt;0,X113&lt;5),"entre 1 et 5",IF(AND(X113&gt;=5,X113&lt;=10),"entre 5 et 10",IF(X113&gt;10,"supérieur à 10","????"))))</f>
        <v>entre 1 et 5</v>
      </c>
      <c r="Z113" s="54">
        <f>IF(AND(ISNUMBER(Table_2[[#This Row],[poids_entree]]),ISNUMBER(Table_2[[#This Row],[poids_sortie]])),Table_2[[#This Row],[poids_sortie]]-Table_2[[#This Row],[poids_entree]],"NC")</f>
        <v>-14</v>
      </c>
      <c r="AA113" s="54">
        <f>IF(AND(ISNUMBER(Table_2[[#This Row],[poids_init]]),ISNUMBER(Table_2[[#This Row],[poids_entree]])),Table_2[[#This Row],[poids_entree]]-Table_2[[#This Row],[poids_init]],"NC")</f>
        <v>-5</v>
      </c>
      <c r="AB113" s="7">
        <f>IF(S113="NC","NC",IF(R113="NC","NC",ROUND(((R113-S113)/R113)*100,0)))</f>
        <v>6</v>
      </c>
      <c r="AC113" s="16" t="str">
        <f>IF(Z113="NC","NC",IF(Z113&gt;=0,"perte","gain"))</f>
        <v>gain</v>
      </c>
      <c r="AD113" s="7" t="str">
        <f>IF(AA113="NC","NC",IF(AA113&gt;=0,"perte","gain"))</f>
        <v>gain</v>
      </c>
      <c r="AE113" s="7">
        <f>IF(T113="NC","NC",IF(S113="NC","NC",ROUND(((S113-T113)/S113)*100,0)))</f>
        <v>17</v>
      </c>
      <c r="AF113" s="7">
        <f>IF(ISNUMBER(Table_2[[#This Row],[% perte de poids DH]]),AE113*(-1),"NC")</f>
        <v>-17</v>
      </c>
      <c r="AG113" s="16" t="str">
        <f>IF(AE113="NC","non renseigné","renseigné")</f>
        <v>renseigné</v>
      </c>
      <c r="AH113" s="7" t="str">
        <f>IF(AB113="NC","non renseigné","renseigné")</f>
        <v>renseigné</v>
      </c>
      <c r="AI113" s="54" t="str">
        <f>IF(OR(Table_2[[#This Row],[albumine]]="NC",Table_2[[#This Row],[albumine]]=0),"non renseigné","renseigné")</f>
        <v>renseigné</v>
      </c>
      <c r="AJ113" s="8">
        <v>27</v>
      </c>
      <c r="AK113" s="8" t="s">
        <v>644</v>
      </c>
      <c r="AL113" s="7" t="s">
        <v>92</v>
      </c>
      <c r="AM113" s="7" t="s">
        <v>92</v>
      </c>
      <c r="AN113" s="8" t="s">
        <v>94</v>
      </c>
      <c r="AO113" s="7">
        <v>0.56000000000000005</v>
      </c>
      <c r="AP113" s="9">
        <v>43370</v>
      </c>
      <c r="AQ113" s="9" t="s">
        <v>92</v>
      </c>
      <c r="AR113" s="7">
        <v>2</v>
      </c>
      <c r="AS113" s="7">
        <v>2</v>
      </c>
      <c r="AT113" s="7" t="s">
        <v>132</v>
      </c>
      <c r="AU113" s="8" t="s">
        <v>94</v>
      </c>
      <c r="AV113" s="8" t="s">
        <v>94</v>
      </c>
      <c r="AW113" s="7" t="s">
        <v>166</v>
      </c>
      <c r="AX113" s="8" t="s">
        <v>95</v>
      </c>
      <c r="AY113" s="8" t="s">
        <v>94</v>
      </c>
      <c r="AZ113" s="8" t="s">
        <v>94</v>
      </c>
      <c r="BA113" s="8" t="s">
        <v>94</v>
      </c>
      <c r="BB113" s="8" t="s">
        <v>95</v>
      </c>
      <c r="BC113" s="8" t="s">
        <v>94</v>
      </c>
      <c r="BD113" s="8" t="s">
        <v>96</v>
      </c>
      <c r="BE113" s="7" t="s">
        <v>92</v>
      </c>
      <c r="BF113" s="7" t="s">
        <v>92</v>
      </c>
      <c r="BG113" s="7" t="s">
        <v>92</v>
      </c>
      <c r="BH113" s="8" t="s">
        <v>94</v>
      </c>
      <c r="BI113" s="8" t="s">
        <v>94</v>
      </c>
      <c r="BJ113" s="8" t="s">
        <v>94</v>
      </c>
      <c r="BK113" s="8" t="s">
        <v>94</v>
      </c>
      <c r="BL113" s="8" t="s">
        <v>95</v>
      </c>
      <c r="BM113" s="7" t="s">
        <v>92</v>
      </c>
      <c r="BN113" s="7" t="s">
        <v>92</v>
      </c>
      <c r="BO113" s="9" t="s">
        <v>92</v>
      </c>
      <c r="BP113" s="7" t="s">
        <v>92</v>
      </c>
      <c r="BQ113" s="10" t="s">
        <v>95</v>
      </c>
      <c r="BR113" s="10" t="s">
        <v>94</v>
      </c>
      <c r="BS113" s="10" t="s">
        <v>105</v>
      </c>
      <c r="BT113" s="10" t="s">
        <v>95</v>
      </c>
      <c r="BU113" s="11" t="s">
        <v>92</v>
      </c>
      <c r="BV113" s="10" t="s">
        <v>92</v>
      </c>
      <c r="BW113" s="10" t="s">
        <v>92</v>
      </c>
      <c r="BX113" s="10"/>
      <c r="BY113" s="10"/>
      <c r="BZ113" s="10"/>
      <c r="CA113" s="10"/>
      <c r="CB113" s="10"/>
      <c r="CC113" s="10"/>
      <c r="CD113" s="10"/>
      <c r="CE113" s="10"/>
      <c r="CF113" s="7" t="s">
        <v>486</v>
      </c>
      <c r="CG113" s="7" t="s">
        <v>92</v>
      </c>
      <c r="CH113" s="10"/>
      <c r="CI113" s="17"/>
      <c r="CJ113" s="10"/>
      <c r="CK113" s="17"/>
      <c r="CL113" s="12" t="str">
        <f>IF( AND(ISNUMBER(CI113),ISNUMBER(CK113)),DATEDIF(CI113,CK113,"D"),"")</f>
        <v/>
      </c>
    </row>
    <row r="114" spans="1:90" ht="30">
      <c r="A114" s="7">
        <v>151</v>
      </c>
      <c r="B114" s="7" t="str">
        <f>IF(C114="201612","A",IF(C114="201706","B",IF(C114="201712","C",IF(C114="201806","D"))))</f>
        <v>B</v>
      </c>
      <c r="C114" s="54" t="str">
        <f>CONCATENATE(E114,IF(D114="décembre","12","06"))</f>
        <v>201706</v>
      </c>
      <c r="D114" s="8" t="s">
        <v>100</v>
      </c>
      <c r="E114" s="7">
        <v>2017</v>
      </c>
      <c r="F114" s="7" t="s">
        <v>487</v>
      </c>
      <c r="G114" s="7" t="s">
        <v>488</v>
      </c>
      <c r="H114" s="7">
        <v>74</v>
      </c>
      <c r="I114" s="8" t="s">
        <v>87</v>
      </c>
      <c r="J114" s="9">
        <v>15847</v>
      </c>
      <c r="K114" s="14">
        <v>42859</v>
      </c>
      <c r="L114" s="14">
        <v>42914</v>
      </c>
      <c r="M114" s="7">
        <v>55</v>
      </c>
      <c r="N114" s="8" t="s">
        <v>89</v>
      </c>
      <c r="O114" s="8" t="str">
        <f>IF(N114="Hemato","",IF(P114="CHC","Digestif",IF(P114="colon","Digestif",IF(P114="cholangiocarcinome","Digestif",IF(P114="corticosurrenalome","Surrenale",IF(P114="ependymome du cervelet","Cérébral",IF(P114="gastrique","Digestif",IF(P114="melanome","Cutané",IF(P114="oesophage","Digestif",IF(P114="ovaire","Gynécologique",IF(P114="pancreas","Digestif",IF(P114="prostate","Prostate",IF(P114="renal","Urinaire",IF(P114="sein","Gynécologique",IF(P114="TNE","TNE",IF(P114="uterus","Gynécologique",IF(P114="vessie","Urinaire",IF(P114="ORL","ORL",IF(P114="indeterminé","Indéterminé","")))))))))))))))))))</f>
        <v>Gynécologique</v>
      </c>
      <c r="P114" s="8" t="s">
        <v>90</v>
      </c>
      <c r="Q114" s="7">
        <v>160</v>
      </c>
      <c r="R114" s="7" t="s">
        <v>92</v>
      </c>
      <c r="S114" s="7">
        <v>49</v>
      </c>
      <c r="T114" s="7">
        <v>47</v>
      </c>
      <c r="U114" s="7">
        <f>IF('Référentiel recueil de données'!$Q114="NC","NC",IF('Référentiel recueil de données'!$S114="NC","NC",ROUND('Référentiel recueil de données'!$S114/('Référentiel recueil de données'!$Q114*'Référentiel recueil de données'!$Q114)*10000,0)))</f>
        <v>19</v>
      </c>
      <c r="V114" s="54" t="str">
        <f>IF(OR(Table_2[[#This Row],[interval imc]]="NC",Table_2[[#This Row],[interval imc]]=0),"non renseigné","renseigné")</f>
        <v>renseigné</v>
      </c>
      <c r="W114" s="54" t="str">
        <f>IF('Référentiel recueil de données'!$U125="NC","NC",IF(U114&lt;18.5,"&lt;18,5",IF(AND(U114&gt;=18.5,U114&lt;25),"entre 18,5 et 25",IF(AND(U114&gt;=25,U114&lt;30),"entre 25 et 30",IF(U114&gt;=30,"supérieur à 30")))))</f>
        <v>entre 18,5 et 25</v>
      </c>
      <c r="X114" s="7">
        <v>8</v>
      </c>
      <c r="Y114" s="54" t="str">
        <f>IF(X114=0,0,IF(AND(X114&gt;0,X114&lt;5),"entre 1 et 5",IF(AND(X114&gt;=5,X114&lt;=10),"entre 5 et 10",IF(X114&gt;10,"supérieur à 10","????"))))</f>
        <v>entre 5 et 10</v>
      </c>
      <c r="Z114" s="54">
        <f>IF(AND(ISNUMBER(Table_2[[#This Row],[poids_entree]]),ISNUMBER(Table_2[[#This Row],[poids_sortie]])),Table_2[[#This Row],[poids_sortie]]-Table_2[[#This Row],[poids_entree]],"NC")</f>
        <v>-2</v>
      </c>
      <c r="AA114" s="54" t="str">
        <f>IF(AND(ISNUMBER(Table_2[[#This Row],[poids_init]]),ISNUMBER(Table_2[[#This Row],[poids_entree]])),Table_2[[#This Row],[poids_entree]]-Table_2[[#This Row],[poids_init]],"NC")</f>
        <v>NC</v>
      </c>
      <c r="AB114" s="7" t="str">
        <f>IF(S114="NC","NC",IF(R114="NC","NC",ROUND(((R114-S114)/R114)*100,0)))</f>
        <v>NC</v>
      </c>
      <c r="AC114" s="16" t="str">
        <f>IF(Z114="NC","NC",IF(Z114&gt;=0,"perte","gain"))</f>
        <v>gain</v>
      </c>
      <c r="AD114" s="7" t="str">
        <f>IF(AA114="NC","NC",IF(AA114&gt;=0,"perte","gain"))</f>
        <v>NC</v>
      </c>
      <c r="AE114" s="7">
        <f>IF(T114="NC","NC",IF(S114="NC","NC",ROUND(((S114-T114)/S114)*100,0)))</f>
        <v>4</v>
      </c>
      <c r="AF114" s="7">
        <f>IF(ISNUMBER(Table_2[[#This Row],[% perte de poids DH]]),AE114*(-1),"NC")</f>
        <v>-4</v>
      </c>
      <c r="AG114" s="16" t="str">
        <f>IF(AE114="NC","non renseigné","renseigné")</f>
        <v>renseigné</v>
      </c>
      <c r="AH114" s="7" t="str">
        <f>IF(AB114="NC","non renseigné","renseigné")</f>
        <v>non renseigné</v>
      </c>
      <c r="AI114" s="54" t="str">
        <f>IF(OR(Table_2[[#This Row],[albumine]]="NC",Table_2[[#This Row],[albumine]]=0),"non renseigné","renseigné")</f>
        <v>renseigné</v>
      </c>
      <c r="AJ114" s="7">
        <v>26</v>
      </c>
      <c r="AK114" s="8" t="s">
        <v>645</v>
      </c>
      <c r="AL114" s="7" t="s">
        <v>92</v>
      </c>
      <c r="AM114" s="7" t="s">
        <v>92</v>
      </c>
      <c r="AN114" s="7" t="s">
        <v>92</v>
      </c>
      <c r="AO114" s="7" t="s">
        <v>92</v>
      </c>
      <c r="AP114" s="9">
        <v>43383</v>
      </c>
      <c r="AQ114" s="9">
        <v>42900</v>
      </c>
      <c r="AR114" s="7">
        <v>2</v>
      </c>
      <c r="AS114" s="7">
        <v>2</v>
      </c>
      <c r="AT114" s="7" t="s">
        <v>92</v>
      </c>
      <c r="AU114" s="8" t="s">
        <v>95</v>
      </c>
      <c r="AV114" s="7" t="s">
        <v>92</v>
      </c>
      <c r="AW114" s="7" t="s">
        <v>151</v>
      </c>
      <c r="AX114" s="8" t="s">
        <v>95</v>
      </c>
      <c r="AY114" s="8" t="s">
        <v>94</v>
      </c>
      <c r="AZ114" s="8" t="s">
        <v>94</v>
      </c>
      <c r="BA114" s="7" t="s">
        <v>92</v>
      </c>
      <c r="BB114" s="8" t="s">
        <v>95</v>
      </c>
      <c r="BC114" s="8" t="s">
        <v>94</v>
      </c>
      <c r="BD114" s="8" t="s">
        <v>113</v>
      </c>
      <c r="BE114" s="8" t="s">
        <v>114</v>
      </c>
      <c r="BF114" s="7" t="s">
        <v>92</v>
      </c>
      <c r="BG114" s="8" t="s">
        <v>95</v>
      </c>
      <c r="BH114" s="8" t="s">
        <v>95</v>
      </c>
      <c r="BI114" s="7" t="s">
        <v>92</v>
      </c>
      <c r="BJ114" s="7" t="s">
        <v>92</v>
      </c>
      <c r="BK114" s="7" t="s">
        <v>92</v>
      </c>
      <c r="BL114" s="8" t="s">
        <v>95</v>
      </c>
      <c r="BM114" s="7" t="s">
        <v>92</v>
      </c>
      <c r="BN114" s="7" t="s">
        <v>115</v>
      </c>
      <c r="BO114" s="9" t="s">
        <v>92</v>
      </c>
      <c r="BP114" s="7" t="s">
        <v>92</v>
      </c>
      <c r="BQ114" s="10" t="s">
        <v>95</v>
      </c>
      <c r="BR114" s="10" t="s">
        <v>94</v>
      </c>
      <c r="BS114" s="10" t="s">
        <v>105</v>
      </c>
      <c r="BT114" s="10" t="s">
        <v>94</v>
      </c>
      <c r="BU114" s="11">
        <v>42895</v>
      </c>
      <c r="BV114" s="10" t="s">
        <v>444</v>
      </c>
      <c r="BW114" s="10" t="s">
        <v>489</v>
      </c>
      <c r="BX114" s="10"/>
      <c r="BY114" s="10"/>
      <c r="BZ114" s="10" t="s">
        <v>94</v>
      </c>
      <c r="CA114" s="10"/>
      <c r="CB114" s="10"/>
      <c r="CC114" s="10"/>
      <c r="CD114" s="10"/>
      <c r="CE114" s="10"/>
      <c r="CF114" s="16" t="s">
        <v>490</v>
      </c>
      <c r="CG114" s="7" t="s">
        <v>491</v>
      </c>
      <c r="CH114" s="10" t="s">
        <v>95</v>
      </c>
      <c r="CI114" s="17"/>
      <c r="CJ114" s="10" t="s">
        <v>95</v>
      </c>
      <c r="CK114" s="17"/>
      <c r="CL114" s="12" t="str">
        <f>IF( AND(ISNUMBER(CI114),ISNUMBER(CK114)),DATEDIF(CI114,CK114,"D"),"")</f>
        <v/>
      </c>
    </row>
    <row r="115" spans="1:90" ht="60">
      <c r="A115" s="7">
        <v>19</v>
      </c>
      <c r="B115" s="7" t="str">
        <f>IF(C115="201612","A",IF(C115="201706","B",IF(C115="201712","C",IF(C115="201806","D"))))</f>
        <v>B</v>
      </c>
      <c r="C115" s="54" t="str">
        <f>CONCATENATE(E115,IF(D115="décembre","12","06"))</f>
        <v>201706</v>
      </c>
      <c r="D115" s="8" t="s">
        <v>100</v>
      </c>
      <c r="E115" s="7">
        <v>2017</v>
      </c>
      <c r="F115" s="7" t="s">
        <v>492</v>
      </c>
      <c r="G115" s="7" t="s">
        <v>367</v>
      </c>
      <c r="H115" s="7">
        <v>61</v>
      </c>
      <c r="I115" s="8" t="s">
        <v>136</v>
      </c>
      <c r="J115" s="9">
        <v>19986</v>
      </c>
      <c r="K115" s="9">
        <v>42886</v>
      </c>
      <c r="L115" s="9">
        <v>42908</v>
      </c>
      <c r="M115" s="7">
        <v>22</v>
      </c>
      <c r="N115" s="8" t="s">
        <v>89</v>
      </c>
      <c r="O115" s="8" t="str">
        <f>IF(N115="Hemato","",IF(P115="CHC","Digestif",IF(P115="colon","Digestif",IF(P115="cholangiocarcinome","Digestif",IF(P115="corticosurrenalome","Surrenale",IF(P115="ependymome du cervelet","Cérébral",IF(P115="gastrique","Digestif",IF(P115="melanome","Cutané",IF(P115="oesophage","Digestif",IF(P115="ovaire","Gynécologique",IF(P115="pancreas","Digestif",IF(P115="prostate","Prostate",IF(P115="renal","Urinaire",IF(P115="sein","Gynécologique",IF(P115="TNE","TNE",IF(P115="uterus","Gynécologique",IF(P115="vessie","Urinaire",IF(P115="ORL","ORL",IF(P115="indeterminé","Indéterminé","")))))))))))))))))))</f>
        <v>ORL</v>
      </c>
      <c r="P115" s="8" t="s">
        <v>454</v>
      </c>
      <c r="Q115" s="7">
        <v>180</v>
      </c>
      <c r="R115" s="7">
        <v>70</v>
      </c>
      <c r="S115" s="7">
        <v>70</v>
      </c>
      <c r="T115" s="7">
        <v>72</v>
      </c>
      <c r="U115" s="7">
        <f>IF('Référentiel recueil de données'!$Q115="NC","NC",IF('Référentiel recueil de données'!$S115="NC","NC",ROUND('Référentiel recueil de données'!$S115/('Référentiel recueil de données'!$Q115*'Référentiel recueil de données'!$Q115)*10000,0)))</f>
        <v>22</v>
      </c>
      <c r="V115" s="54" t="str">
        <f>IF(OR(Table_2[[#This Row],[interval imc]]="NC",Table_2[[#This Row],[interval imc]]=0),"non renseigné","renseigné")</f>
        <v>renseigné</v>
      </c>
      <c r="W115" s="54" t="str">
        <f>IF('Référentiel recueil de données'!$U114="NC","NC",IF(U115&lt;18.5,"&lt;18,5",IF(AND(U115&gt;=18.5,U115&lt;25),"entre 18,5 et 25",IF(AND(U115&gt;=25,U115&lt;30),"entre 25 et 30",IF(U115&gt;=30,"supérieur à 30")))))</f>
        <v>entre 18,5 et 25</v>
      </c>
      <c r="X115" s="7">
        <v>5</v>
      </c>
      <c r="Y115" s="54" t="str">
        <f>IF(X115=0,0,IF(AND(X115&gt;0,X115&lt;5),"entre 1 et 5",IF(AND(X115&gt;=5,X115&lt;=10),"entre 5 et 10",IF(X115&gt;10,"supérieur à 10","????"))))</f>
        <v>entre 5 et 10</v>
      </c>
      <c r="Z115" s="54">
        <f>IF(AND(ISNUMBER(Table_2[[#This Row],[poids_entree]]),ISNUMBER(Table_2[[#This Row],[poids_sortie]])),Table_2[[#This Row],[poids_sortie]]-Table_2[[#This Row],[poids_entree]],"NC")</f>
        <v>2</v>
      </c>
      <c r="AA115" s="54">
        <f>IF(AND(ISNUMBER(Table_2[[#This Row],[poids_init]]),ISNUMBER(Table_2[[#This Row],[poids_entree]])),Table_2[[#This Row],[poids_entree]]-Table_2[[#This Row],[poids_init]],"NC")</f>
        <v>0</v>
      </c>
      <c r="AB115" s="7">
        <f>IF(S115="NC","NC",IF(R115="NC","NC",ROUND(((R115-S115)/R115)*100,0)))</f>
        <v>0</v>
      </c>
      <c r="AC115" s="16" t="str">
        <f>IF(Z115="NC","NC",IF(Z115&gt;=0,"perte","gain"))</f>
        <v>perte</v>
      </c>
      <c r="AD115" s="7" t="str">
        <f>IF(AA115="NC","NC",IF(AA115&gt;=0,"perte","gain"))</f>
        <v>perte</v>
      </c>
      <c r="AE115" s="7">
        <f>IF(T115="NC","NC",IF(S115="NC","NC",ROUND(((S115-T115)/S115)*100,0)))</f>
        <v>-3</v>
      </c>
      <c r="AF115" s="7">
        <f>IF(ISNUMBER(Table_2[[#This Row],[% perte de poids DH]]),AE115*(-1),"NC")</f>
        <v>3</v>
      </c>
      <c r="AG115" s="16" t="str">
        <f>IF(AE115="NC","non renseigné","renseigné")</f>
        <v>renseigné</v>
      </c>
      <c r="AH115" s="7" t="str">
        <f>IF(AB115="NC","non renseigné","renseigné")</f>
        <v>renseigné</v>
      </c>
      <c r="AI115" s="54" t="str">
        <f>IF(OR(Table_2[[#This Row],[albumine]]="NC",Table_2[[#This Row],[albumine]]=0),"non renseigné","renseigné")</f>
        <v>non renseigné</v>
      </c>
      <c r="AJ115" s="8" t="s">
        <v>92</v>
      </c>
      <c r="AK115" s="8" t="s">
        <v>646</v>
      </c>
      <c r="AL115" s="8" t="s">
        <v>92</v>
      </c>
      <c r="AM115" s="7">
        <v>21</v>
      </c>
      <c r="AN115" s="7">
        <v>0</v>
      </c>
      <c r="AO115" s="7" t="s">
        <v>493</v>
      </c>
      <c r="AP115" s="9">
        <v>42960</v>
      </c>
      <c r="AQ115" s="9">
        <v>42926</v>
      </c>
      <c r="AR115" s="7">
        <v>0</v>
      </c>
      <c r="AS115" s="7">
        <v>0</v>
      </c>
      <c r="AT115" s="7" t="s">
        <v>92</v>
      </c>
      <c r="AU115" s="7" t="s">
        <v>92</v>
      </c>
      <c r="AV115" s="7" t="s">
        <v>92</v>
      </c>
      <c r="AW115" s="7" t="s">
        <v>92</v>
      </c>
      <c r="AX115" s="8" t="s">
        <v>95</v>
      </c>
      <c r="AY115" s="8" t="s">
        <v>95</v>
      </c>
      <c r="AZ115" s="8" t="s">
        <v>95</v>
      </c>
      <c r="BA115" s="7" t="s">
        <v>92</v>
      </c>
      <c r="BB115" s="7" t="s">
        <v>92</v>
      </c>
      <c r="BC115" s="8" t="s">
        <v>95</v>
      </c>
      <c r="BD115" s="7" t="s">
        <v>175</v>
      </c>
      <c r="BE115" s="8" t="s">
        <v>176</v>
      </c>
      <c r="BF115" s="7" t="s">
        <v>92</v>
      </c>
      <c r="BG115" s="8" t="s">
        <v>95</v>
      </c>
      <c r="BH115" s="7" t="s">
        <v>92</v>
      </c>
      <c r="BI115" s="7" t="s">
        <v>92</v>
      </c>
      <c r="BJ115" s="7" t="s">
        <v>92</v>
      </c>
      <c r="BK115" s="7" t="s">
        <v>92</v>
      </c>
      <c r="BL115" s="8" t="s">
        <v>95</v>
      </c>
      <c r="BM115" s="7" t="s">
        <v>92</v>
      </c>
      <c r="BN115" s="7" t="s">
        <v>92</v>
      </c>
      <c r="BO115" s="9" t="s">
        <v>92</v>
      </c>
      <c r="BP115" s="7" t="s">
        <v>92</v>
      </c>
      <c r="BQ115" s="10" t="s">
        <v>95</v>
      </c>
      <c r="BR115" s="10" t="s">
        <v>94</v>
      </c>
      <c r="BS115" s="10" t="s">
        <v>105</v>
      </c>
      <c r="BT115" s="10" t="s">
        <v>94</v>
      </c>
      <c r="BU115" s="11">
        <v>42896</v>
      </c>
      <c r="BV115" s="10" t="s">
        <v>444</v>
      </c>
      <c r="BW115" s="10" t="s">
        <v>479</v>
      </c>
      <c r="BX115" s="10"/>
      <c r="BY115" s="10"/>
      <c r="BZ115" s="10" t="s">
        <v>94</v>
      </c>
      <c r="CA115" s="10"/>
      <c r="CB115" s="10"/>
      <c r="CC115" s="10"/>
      <c r="CD115" s="10"/>
      <c r="CE115" s="10"/>
      <c r="CF115" s="7" t="s">
        <v>494</v>
      </c>
      <c r="CG115" s="7" t="s">
        <v>495</v>
      </c>
      <c r="CH115" s="10" t="s">
        <v>95</v>
      </c>
      <c r="CI115" s="17"/>
      <c r="CJ115" s="10" t="s">
        <v>95</v>
      </c>
      <c r="CK115" s="17"/>
      <c r="CL115" s="12" t="str">
        <f>IF( AND(ISNUMBER(CI115),ISNUMBER(CK115)),DATEDIF(CI115,CK115,"D"),"")</f>
        <v/>
      </c>
    </row>
    <row r="116" spans="1:90" ht="30">
      <c r="A116" s="7">
        <v>58</v>
      </c>
      <c r="B116" s="7" t="str">
        <f>IF(C116="201612","A",IF(C116="201706","B",IF(C116="201712","C",IF(C116="201806","D"))))</f>
        <v>A</v>
      </c>
      <c r="C116" s="54" t="str">
        <f>CONCATENATE(E116,IF(D116="décembre","12","06"))</f>
        <v>201612</v>
      </c>
      <c r="D116" s="8" t="s">
        <v>84</v>
      </c>
      <c r="E116" s="7">
        <v>2016</v>
      </c>
      <c r="F116" s="7" t="s">
        <v>496</v>
      </c>
      <c r="G116" s="7" t="s">
        <v>497</v>
      </c>
      <c r="H116" s="7">
        <v>77</v>
      </c>
      <c r="I116" s="8" t="s">
        <v>87</v>
      </c>
      <c r="J116" s="14">
        <v>11731</v>
      </c>
      <c r="K116" s="9">
        <v>42699</v>
      </c>
      <c r="L116" s="9">
        <v>42712</v>
      </c>
      <c r="M116" s="7">
        <v>13</v>
      </c>
      <c r="N116" s="8" t="s">
        <v>130</v>
      </c>
      <c r="O116" s="8" t="str">
        <f>IF(N116="Hemato","",IF(P116="CHC","Digestif",IF(P116="colon","Digestif",IF(P116="cholangiocarcinome","Digestif",IF(P116="corticosurrenalome","Surrenale",IF(P116="ependymome du cervelet","Cérébral",IF(P116="gastrique","Digestif",IF(P116="melanome","Cutané",IF(P116="oesophage","Digestif",IF(P116="ovaire","Gynécologique",IF(P116="pancreas","Digestif",IF(P116="prostate","Prostate",IF(P116="renal","Urinaire",IF(P116="sein","Gynécologique",IF(P116="TNE","TNE",IF(P116="uterus","Gynécologique",IF(P116="vessie","Urinaire",IF(P116="ORL","ORL",IF(P116="indeterminé","Indéterminé","")))))))))))))))))))</f>
        <v/>
      </c>
      <c r="P116" s="8" t="s">
        <v>196</v>
      </c>
      <c r="Q116" s="7">
        <v>160</v>
      </c>
      <c r="R116" s="7">
        <v>59</v>
      </c>
      <c r="S116" s="7">
        <v>52</v>
      </c>
      <c r="T116" s="7" t="s">
        <v>92</v>
      </c>
      <c r="U116" s="7">
        <f>IF('Référentiel recueil de données'!$Q116="NC","NC",IF('Référentiel recueil de données'!$S116="NC","NC",ROUND('Référentiel recueil de données'!$S116/('Référentiel recueil de données'!$Q116*'Référentiel recueil de données'!$Q116)*10000,0)))</f>
        <v>20</v>
      </c>
      <c r="V116" s="54" t="str">
        <f>IF(OR(Table_2[[#This Row],[interval imc]]="NC",Table_2[[#This Row],[interval imc]]=0),"non renseigné","renseigné")</f>
        <v>renseigné</v>
      </c>
      <c r="W116" s="54" t="str">
        <f>IF('Référentiel recueil de données'!$U58="NC","NC",IF(U116&lt;18.5,"&lt;18,5",IF(AND(U116&gt;=18.5,U116&lt;25),"entre 18,5 et 25",IF(AND(U116&gt;=25,U116&lt;30),"entre 25 et 30",IF(U116&gt;=30,"supérieur à 30")))))</f>
        <v>entre 18,5 et 25</v>
      </c>
      <c r="X116" s="7">
        <v>1</v>
      </c>
      <c r="Y116" s="54" t="str">
        <f>IF(X116=0,0,IF(AND(X116&gt;0,X116&lt;5),"entre 1 et 5",IF(AND(X116&gt;=5,X116&lt;=10),"entre 5 et 10",IF(X116&gt;10,"supérieur à 10","????"))))</f>
        <v>entre 1 et 5</v>
      </c>
      <c r="Z116" s="54" t="str">
        <f>IF(AND(ISNUMBER(Table_2[[#This Row],[poids_entree]]),ISNUMBER(Table_2[[#This Row],[poids_sortie]])),Table_2[[#This Row],[poids_sortie]]-Table_2[[#This Row],[poids_entree]],"NC")</f>
        <v>NC</v>
      </c>
      <c r="AA116" s="54">
        <f>IF(AND(ISNUMBER(Table_2[[#This Row],[poids_init]]),ISNUMBER(Table_2[[#This Row],[poids_entree]])),Table_2[[#This Row],[poids_entree]]-Table_2[[#This Row],[poids_init]],"NC")</f>
        <v>-7</v>
      </c>
      <c r="AB116" s="7">
        <f>IF(S116="NC","NC",IF(R116="NC","NC",ROUND(((R116-S116)/R116)*100,0)))</f>
        <v>12</v>
      </c>
      <c r="AC116" s="16" t="str">
        <f>IF(Z116="NC","NC",IF(Z116&gt;=0,"perte","gain"))</f>
        <v>NC</v>
      </c>
      <c r="AD116" s="7" t="str">
        <f>IF(AA116="NC","NC",IF(AA116&gt;=0,"perte","gain"))</f>
        <v>gain</v>
      </c>
      <c r="AE116" s="7" t="str">
        <f>IF(T116="NC","NC",IF(S116="NC","NC",ROUND(((S116-T116)/S116)*100,0)))</f>
        <v>NC</v>
      </c>
      <c r="AF116" s="7" t="str">
        <f>IF(ISNUMBER(Table_2[[#This Row],[% perte de poids DH]]),AE116*(-1),"NC")</f>
        <v>NC</v>
      </c>
      <c r="AG116" s="16" t="str">
        <f>IF(AE116="NC","non renseigné","renseigné")</f>
        <v>non renseigné</v>
      </c>
      <c r="AH116" s="7" t="str">
        <f>IF(AB116="NC","non renseigné","renseigné")</f>
        <v>renseigné</v>
      </c>
      <c r="AI116" s="54" t="str">
        <f>IF(OR(Table_2[[#This Row],[albumine]]="NC",Table_2[[#This Row],[albumine]]=0),"non renseigné","renseigné")</f>
        <v>renseigné</v>
      </c>
      <c r="AJ116" s="8">
        <v>26</v>
      </c>
      <c r="AK116" s="8" t="s">
        <v>645</v>
      </c>
      <c r="AL116" s="8" t="s">
        <v>92</v>
      </c>
      <c r="AM116" s="7">
        <v>284</v>
      </c>
      <c r="AN116" s="8" t="s">
        <v>95</v>
      </c>
      <c r="AO116" s="7">
        <v>0</v>
      </c>
      <c r="AP116" s="9">
        <v>43355</v>
      </c>
      <c r="AQ116" s="9" t="s">
        <v>92</v>
      </c>
      <c r="AR116" s="7">
        <v>0</v>
      </c>
      <c r="AS116" s="7">
        <v>0</v>
      </c>
      <c r="AT116" s="7" t="s">
        <v>112</v>
      </c>
      <c r="AU116" s="7" t="s">
        <v>92</v>
      </c>
      <c r="AV116" s="7" t="s">
        <v>92</v>
      </c>
      <c r="AW116" s="7" t="s">
        <v>92</v>
      </c>
      <c r="AX116" s="8" t="s">
        <v>95</v>
      </c>
      <c r="AY116" s="8" t="s">
        <v>95</v>
      </c>
      <c r="AZ116" s="8" t="s">
        <v>95</v>
      </c>
      <c r="BA116" s="7" t="s">
        <v>92</v>
      </c>
      <c r="BB116" s="7" t="s">
        <v>92</v>
      </c>
      <c r="BC116" s="8" t="s">
        <v>95</v>
      </c>
      <c r="BD116" s="8" t="s">
        <v>113</v>
      </c>
      <c r="BE116" s="8" t="s">
        <v>114</v>
      </c>
      <c r="BF116" s="8" t="s">
        <v>94</v>
      </c>
      <c r="BG116" s="8" t="s">
        <v>94</v>
      </c>
      <c r="BH116" s="8" t="s">
        <v>95</v>
      </c>
      <c r="BI116" s="8" t="s">
        <v>94</v>
      </c>
      <c r="BJ116" s="8" t="s">
        <v>94</v>
      </c>
      <c r="BK116" s="8" t="s">
        <v>95</v>
      </c>
      <c r="BL116" s="8" t="s">
        <v>95</v>
      </c>
      <c r="BM116" s="7" t="s">
        <v>92</v>
      </c>
      <c r="BN116" s="7" t="s">
        <v>115</v>
      </c>
      <c r="BO116" s="9">
        <v>43709</v>
      </c>
      <c r="BP116" s="7">
        <v>0</v>
      </c>
      <c r="BQ116" s="10" t="s">
        <v>95</v>
      </c>
      <c r="BR116" s="10" t="s">
        <v>94</v>
      </c>
      <c r="BS116" s="10" t="s">
        <v>105</v>
      </c>
      <c r="BT116" s="10" t="s">
        <v>94</v>
      </c>
      <c r="BU116" s="11">
        <v>42705</v>
      </c>
      <c r="BV116" s="10" t="s">
        <v>498</v>
      </c>
      <c r="BW116" s="10" t="s">
        <v>499</v>
      </c>
      <c r="BX116" s="10"/>
      <c r="BY116" s="10"/>
      <c r="BZ116" s="10"/>
      <c r="CA116" s="10"/>
      <c r="CB116" s="10" t="s">
        <v>94</v>
      </c>
      <c r="CC116" s="10"/>
      <c r="CD116" s="10"/>
      <c r="CE116" s="10"/>
      <c r="CF116" s="7" t="s">
        <v>92</v>
      </c>
      <c r="CG116" s="7" t="s">
        <v>500</v>
      </c>
      <c r="CH116" s="10" t="s">
        <v>95</v>
      </c>
      <c r="CI116" s="17"/>
      <c r="CJ116" s="10" t="s">
        <v>95</v>
      </c>
      <c r="CK116" s="17"/>
      <c r="CL116" s="12" t="str">
        <f>IF( AND(ISNUMBER(CI116),ISNUMBER(CK116)),DATEDIF(CI116,CK116,"D"),"")</f>
        <v/>
      </c>
    </row>
    <row r="117" spans="1:90" ht="30">
      <c r="A117" s="7">
        <v>60</v>
      </c>
      <c r="B117" s="7" t="str">
        <f>IF(C117="201612","A",IF(C117="201706","B",IF(C117="201712","C",IF(C117="201806","D"))))</f>
        <v>A</v>
      </c>
      <c r="C117" s="54" t="str">
        <f>CONCATENATE(E117,IF(D117="décembre","12","06"))</f>
        <v>201612</v>
      </c>
      <c r="D117" s="8" t="s">
        <v>84</v>
      </c>
      <c r="E117" s="7">
        <v>2016</v>
      </c>
      <c r="F117" s="7" t="s">
        <v>501</v>
      </c>
      <c r="G117" s="7" t="s">
        <v>502</v>
      </c>
      <c r="H117" s="7">
        <v>85</v>
      </c>
      <c r="I117" s="8" t="s">
        <v>87</v>
      </c>
      <c r="J117" s="9">
        <v>11633</v>
      </c>
      <c r="K117" s="9">
        <v>42705</v>
      </c>
      <c r="L117" s="9">
        <v>42716</v>
      </c>
      <c r="M117" s="7">
        <v>11</v>
      </c>
      <c r="N117" s="8" t="s">
        <v>89</v>
      </c>
      <c r="O117" s="8" t="str">
        <f>IF(N117="Hemato","",IF(P117="CHC","Digestif",IF(P117="colon","Digestif",IF(P117="cholangiocarcinome","Digestif",IF(P117="corticosurrenalome","Surrenale",IF(P117="ependymome du cervelet","Cérébral",IF(P117="gastrique","Digestif",IF(P117="melanome","Cutané",IF(P117="oesophage","Digestif",IF(P117="ovaire","Gynécologique",IF(P117="pancreas","Digestif",IF(P117="prostate","Prostate",IF(P117="renal","Urinaire",IF(P117="sein","Gynécologique",IF(P117="TNE","TNE",IF(P117="uterus","Gynécologique",IF(P117="vessie","Urinaire",IF(P117="ORL","ORL",IF(P117="indeterminé","Indéterminé","")))))))))))))))))))</f>
        <v>Gynécologique</v>
      </c>
      <c r="P117" s="8" t="s">
        <v>180</v>
      </c>
      <c r="Q117" s="7" t="s">
        <v>92</v>
      </c>
      <c r="R117" s="7" t="s">
        <v>92</v>
      </c>
      <c r="S117" s="7">
        <v>56</v>
      </c>
      <c r="T117" s="7">
        <v>55</v>
      </c>
      <c r="U117" s="7" t="str">
        <f>IF('Référentiel recueil de données'!$Q117="NC","NC",IF('Référentiel recueil de données'!$S117="NC","NC",ROUND('Référentiel recueil de données'!$S117/('Référentiel recueil de données'!$Q117*'Référentiel recueil de données'!$Q117)*10000,0)))</f>
        <v>NC</v>
      </c>
      <c r="V117" s="54" t="str">
        <f>IF(OR(Table_2[[#This Row],[interval imc]]="NC",Table_2[[#This Row],[interval imc]]=0),"non renseigné","renseigné")</f>
        <v>renseigné</v>
      </c>
      <c r="W117" s="54" t="str">
        <f>IF('Référentiel recueil de données'!$U94="NC","NC",IF(U117&lt;18.5,"&lt;18,5",IF(AND(U117&gt;=18.5,U117&lt;25),"entre 18,5 et 25",IF(AND(U117&gt;=25,U117&lt;30),"entre 25 et 30",IF(U117&gt;=30,"supérieur à 30")))))</f>
        <v>supérieur à 30</v>
      </c>
      <c r="X117" s="7">
        <v>2</v>
      </c>
      <c r="Y117" s="54" t="str">
        <f>IF(X117=0,0,IF(AND(X117&gt;0,X117&lt;5),"entre 1 et 5",IF(AND(X117&gt;=5,X117&lt;=10),"entre 5 et 10",IF(X117&gt;10,"supérieur à 10","????"))))</f>
        <v>entre 1 et 5</v>
      </c>
      <c r="Z117" s="54">
        <f>IF(AND(ISNUMBER(Table_2[[#This Row],[poids_entree]]),ISNUMBER(Table_2[[#This Row],[poids_sortie]])),Table_2[[#This Row],[poids_sortie]]-Table_2[[#This Row],[poids_entree]],"NC")</f>
        <v>-1</v>
      </c>
      <c r="AA117" s="54" t="str">
        <f>IF(AND(ISNUMBER(Table_2[[#This Row],[poids_init]]),ISNUMBER(Table_2[[#This Row],[poids_entree]])),Table_2[[#This Row],[poids_entree]]-Table_2[[#This Row],[poids_init]],"NC")</f>
        <v>NC</v>
      </c>
      <c r="AB117" s="7" t="str">
        <f>IF(S117="NC","NC",IF(R117="NC","NC",ROUND(((R117-S117)/R117)*100,0)))</f>
        <v>NC</v>
      </c>
      <c r="AC117" s="16" t="str">
        <f>IF(Z117="NC","NC",IF(Z117&gt;=0,"perte","gain"))</f>
        <v>gain</v>
      </c>
      <c r="AD117" s="7" t="str">
        <f>IF(AA117="NC","NC",IF(AA117&gt;=0,"perte","gain"))</f>
        <v>NC</v>
      </c>
      <c r="AE117" s="7">
        <f>IF(T117="NC","NC",IF(S117="NC","NC",ROUND(((S117-T117)/S117)*100,0)))</f>
        <v>2</v>
      </c>
      <c r="AF117" s="7">
        <f>IF(ISNUMBER(Table_2[[#This Row],[% perte de poids DH]]),AE117*(-1),"NC")</f>
        <v>-2</v>
      </c>
      <c r="AG117" s="16" t="str">
        <f>IF(AE117="NC","non renseigné","renseigné")</f>
        <v>renseigné</v>
      </c>
      <c r="AH117" s="7" t="str">
        <f>IF(AB117="NC","non renseigné","renseigné")</f>
        <v>non renseigné</v>
      </c>
      <c r="AI117" s="54" t="str">
        <f>IF(OR(Table_2[[#This Row],[albumine]]="NC",Table_2[[#This Row],[albumine]]=0),"non renseigné","renseigné")</f>
        <v>renseigné</v>
      </c>
      <c r="AJ117" s="7">
        <v>26</v>
      </c>
      <c r="AK117" s="8" t="s">
        <v>645</v>
      </c>
      <c r="AL117" s="8" t="s">
        <v>92</v>
      </c>
      <c r="AM117" s="7">
        <v>0</v>
      </c>
      <c r="AN117" s="8" t="s">
        <v>95</v>
      </c>
      <c r="AO117" s="7">
        <v>0</v>
      </c>
      <c r="AP117" s="9">
        <v>42796</v>
      </c>
      <c r="AQ117" s="9">
        <v>42502</v>
      </c>
      <c r="AR117" s="7">
        <v>0</v>
      </c>
      <c r="AS117" s="7">
        <v>2</v>
      </c>
      <c r="AT117" s="7" t="s">
        <v>92</v>
      </c>
      <c r="AU117" s="7" t="s">
        <v>92</v>
      </c>
      <c r="AV117" s="7" t="s">
        <v>92</v>
      </c>
      <c r="AW117" s="7" t="s">
        <v>92</v>
      </c>
      <c r="AX117" s="8" t="s">
        <v>94</v>
      </c>
      <c r="AY117" s="8" t="s">
        <v>95</v>
      </c>
      <c r="AZ117" s="8" t="s">
        <v>95</v>
      </c>
      <c r="BA117" s="7" t="s">
        <v>92</v>
      </c>
      <c r="BB117" s="7" t="s">
        <v>92</v>
      </c>
      <c r="BC117" s="8" t="s">
        <v>94</v>
      </c>
      <c r="BD117" s="8" t="s">
        <v>96</v>
      </c>
      <c r="BE117" s="7" t="s">
        <v>92</v>
      </c>
      <c r="BF117" s="7" t="s">
        <v>92</v>
      </c>
      <c r="BG117" s="7" t="s">
        <v>92</v>
      </c>
      <c r="BH117" s="8" t="s">
        <v>95</v>
      </c>
      <c r="BI117" s="8" t="s">
        <v>95</v>
      </c>
      <c r="BJ117" s="8" t="s">
        <v>95</v>
      </c>
      <c r="BK117" s="8" t="s">
        <v>95</v>
      </c>
      <c r="BL117" s="8" t="s">
        <v>95</v>
      </c>
      <c r="BM117" s="7" t="s">
        <v>92</v>
      </c>
      <c r="BN117" s="7" t="s">
        <v>92</v>
      </c>
      <c r="BO117" s="9" t="s">
        <v>92</v>
      </c>
      <c r="BP117" s="7">
        <v>0</v>
      </c>
      <c r="BQ117" s="10" t="s">
        <v>95</v>
      </c>
      <c r="BR117" s="10" t="s">
        <v>94</v>
      </c>
      <c r="BS117" s="10" t="s">
        <v>105</v>
      </c>
      <c r="BT117" s="10" t="s">
        <v>95</v>
      </c>
      <c r="BU117" s="11" t="s">
        <v>92</v>
      </c>
      <c r="BV117" s="10" t="s">
        <v>92</v>
      </c>
      <c r="BW117" s="10" t="s">
        <v>92</v>
      </c>
      <c r="BX117" s="10"/>
      <c r="BY117" s="10"/>
      <c r="BZ117" s="10"/>
      <c r="CA117" s="10"/>
      <c r="CB117" s="10"/>
      <c r="CC117" s="10"/>
      <c r="CD117" s="10"/>
      <c r="CE117" s="10"/>
      <c r="CF117" s="7" t="s">
        <v>92</v>
      </c>
      <c r="CG117" s="7" t="s">
        <v>92</v>
      </c>
      <c r="CH117" s="10"/>
      <c r="CI117" s="17"/>
      <c r="CJ117" s="10"/>
      <c r="CK117" s="17"/>
      <c r="CL117" s="12" t="str">
        <f>IF( AND(ISNUMBER(CI117),ISNUMBER(CK117)),DATEDIF(CI117,CK117,"D"),"")</f>
        <v/>
      </c>
    </row>
    <row r="118" spans="1:90">
      <c r="A118" s="7">
        <v>33</v>
      </c>
      <c r="B118" s="7" t="str">
        <f>IF(C118="201612","A",IF(C118="201706","B",IF(C118="201712","C",IF(C118="201806","D"))))</f>
        <v>B</v>
      </c>
      <c r="C118" s="54" t="str">
        <f>CONCATENATE(E118,IF(D118="décembre","12","06"))</f>
        <v>201706</v>
      </c>
      <c r="D118" s="8" t="s">
        <v>100</v>
      </c>
      <c r="E118" s="7">
        <v>2017</v>
      </c>
      <c r="F118" s="7" t="s">
        <v>503</v>
      </c>
      <c r="G118" s="7" t="s">
        <v>102</v>
      </c>
      <c r="H118" s="7">
        <v>47</v>
      </c>
      <c r="I118" s="8" t="s">
        <v>87</v>
      </c>
      <c r="J118" s="9">
        <v>25010</v>
      </c>
      <c r="K118" s="9">
        <v>43259</v>
      </c>
      <c r="L118" s="9">
        <v>43263</v>
      </c>
      <c r="M118" s="7">
        <v>4</v>
      </c>
      <c r="N118" s="8" t="s">
        <v>89</v>
      </c>
      <c r="O118" s="8" t="str">
        <f>IF(N118="Hemato","",IF(P118="CHC","Digestif",IF(P118="colon","Digestif",IF(P118="cholangiocarcinome","Digestif",IF(P118="corticosurrenalome","Surrenale",IF(P118="ependymome du cervelet","Cérébral",IF(P118="gastrique","Digestif",IF(P118="melanome","Cutané",IF(P118="oesophage","Digestif",IF(P118="ovaire","Gynécologique",IF(P118="pancreas","Digestif",IF(P118="prostate","Prostate",IF(P118="renal","Urinaire",IF(P118="sein","Gynécologique",IF(P118="TNE","TNE",IF(P118="uterus","Gynécologique",IF(P118="vessie","Urinaire",IF(P118="ORL","ORL",IF(P118="indeterminé","Indéterminé","")))))))))))))))))))</f>
        <v>Cutané</v>
      </c>
      <c r="P118" s="8" t="s">
        <v>449</v>
      </c>
      <c r="Q118" s="7">
        <v>165</v>
      </c>
      <c r="R118" s="7" t="s">
        <v>92</v>
      </c>
      <c r="S118" s="7">
        <v>65</v>
      </c>
      <c r="T118" s="7" t="s">
        <v>92</v>
      </c>
      <c r="U118" s="7">
        <f>IF('Référentiel recueil de données'!$Q118="NC","NC",IF('Référentiel recueil de données'!$S118="NC","NC",ROUND('Référentiel recueil de données'!$S118/('Référentiel recueil de données'!$Q118*'Référentiel recueil de données'!$Q118)*10000,0)))</f>
        <v>24</v>
      </c>
      <c r="V118" s="54" t="str">
        <f>IF(OR(Table_2[[#This Row],[interval imc]]="NC",Table_2[[#This Row],[interval imc]]=0),"non renseigné","renseigné")</f>
        <v>renseigné</v>
      </c>
      <c r="W118" s="54" t="str">
        <f>IF('Référentiel recueil de données'!$U59="NC","NC",IF(U118&lt;18.5,"&lt;18,5",IF(AND(U118&gt;=18.5,U118&lt;25),"entre 18,5 et 25",IF(AND(U118&gt;=25,U118&lt;30),"entre 25 et 30",IF(U118&gt;=30,"supérieur à 30")))))</f>
        <v>entre 18,5 et 25</v>
      </c>
      <c r="X118" s="7">
        <v>1</v>
      </c>
      <c r="Y118" s="54" t="str">
        <f>IF(X118=0,0,IF(AND(X118&gt;0,X118&lt;5),"entre 1 et 5",IF(AND(X118&gt;=5,X118&lt;=10),"entre 5 et 10",IF(X118&gt;10,"supérieur à 10","????"))))</f>
        <v>entre 1 et 5</v>
      </c>
      <c r="Z118" s="54" t="str">
        <f>IF(AND(ISNUMBER(Table_2[[#This Row],[poids_entree]]),ISNUMBER(Table_2[[#This Row],[poids_sortie]])),Table_2[[#This Row],[poids_sortie]]-Table_2[[#This Row],[poids_entree]],"NC")</f>
        <v>NC</v>
      </c>
      <c r="AA118" s="54" t="str">
        <f>IF(AND(ISNUMBER(Table_2[[#This Row],[poids_init]]),ISNUMBER(Table_2[[#This Row],[poids_entree]])),Table_2[[#This Row],[poids_entree]]-Table_2[[#This Row],[poids_init]],"NC")</f>
        <v>NC</v>
      </c>
      <c r="AB118" s="7" t="str">
        <f>IF(S118="NC","NC",IF(R118="NC","NC",ROUND(((R118-S118)/R118)*100,0)))</f>
        <v>NC</v>
      </c>
      <c r="AC118" s="16" t="str">
        <f>IF(Z118="NC","NC",IF(Z118&gt;=0,"perte","gain"))</f>
        <v>NC</v>
      </c>
      <c r="AD118" s="7" t="str">
        <f>IF(AA118="NC","NC",IF(AA118&gt;=0,"perte","gain"))</f>
        <v>NC</v>
      </c>
      <c r="AE118" s="7" t="str">
        <f>IF(T118="NC","NC",IF(S118="NC","NC",ROUND(((S118-T118)/S118)*100,0)))</f>
        <v>NC</v>
      </c>
      <c r="AF118" s="7" t="str">
        <f>IF(ISNUMBER(Table_2[[#This Row],[% perte de poids DH]]),AE118*(-1),"NC")</f>
        <v>NC</v>
      </c>
      <c r="AG118" s="16" t="str">
        <f>IF(AE118="NC","non renseigné","renseigné")</f>
        <v>non renseigné</v>
      </c>
      <c r="AH118" s="7" t="str">
        <f>IF(AB118="NC","non renseigné","renseigné")</f>
        <v>non renseigné</v>
      </c>
      <c r="AI118" s="54" t="str">
        <f>IF(OR(Table_2[[#This Row],[albumine]]="NC",Table_2[[#This Row],[albumine]]=0),"non renseigné","renseigné")</f>
        <v>non renseigné</v>
      </c>
      <c r="AJ118" s="8" t="s">
        <v>92</v>
      </c>
      <c r="AK118" s="8" t="s">
        <v>643</v>
      </c>
      <c r="AL118" s="8" t="s">
        <v>92</v>
      </c>
      <c r="AM118" s="7">
        <v>0</v>
      </c>
      <c r="AN118" s="7">
        <v>0</v>
      </c>
      <c r="AO118" s="7">
        <v>0</v>
      </c>
      <c r="AP118" s="9">
        <v>42954</v>
      </c>
      <c r="AQ118" s="9">
        <v>42954</v>
      </c>
      <c r="AR118" s="7">
        <v>0</v>
      </c>
      <c r="AS118" s="7">
        <v>0</v>
      </c>
      <c r="AT118" s="7" t="s">
        <v>92</v>
      </c>
      <c r="AU118" s="7" t="s">
        <v>92</v>
      </c>
      <c r="AV118" s="7" t="s">
        <v>92</v>
      </c>
      <c r="AW118" s="7" t="s">
        <v>92</v>
      </c>
      <c r="AX118" s="8" t="s">
        <v>95</v>
      </c>
      <c r="AY118" s="8" t="s">
        <v>95</v>
      </c>
      <c r="AZ118" s="8" t="s">
        <v>95</v>
      </c>
      <c r="BA118" s="7" t="s">
        <v>92</v>
      </c>
      <c r="BB118" s="7" t="s">
        <v>92</v>
      </c>
      <c r="BC118" s="8" t="s">
        <v>95</v>
      </c>
      <c r="BD118" s="8" t="s">
        <v>96</v>
      </c>
      <c r="BE118" s="7" t="s">
        <v>92</v>
      </c>
      <c r="BF118" s="7" t="s">
        <v>92</v>
      </c>
      <c r="BG118" s="7" t="s">
        <v>92</v>
      </c>
      <c r="BH118" s="7" t="s">
        <v>92</v>
      </c>
      <c r="BI118" s="7" t="s">
        <v>92</v>
      </c>
      <c r="BJ118" s="7" t="s">
        <v>92</v>
      </c>
      <c r="BK118" s="7" t="s">
        <v>92</v>
      </c>
      <c r="BL118" s="8" t="s">
        <v>95</v>
      </c>
      <c r="BM118" s="7" t="s">
        <v>92</v>
      </c>
      <c r="BN118" s="7" t="s">
        <v>92</v>
      </c>
      <c r="BO118" s="9" t="s">
        <v>92</v>
      </c>
      <c r="BP118" s="7" t="s">
        <v>92</v>
      </c>
      <c r="BQ118" s="10" t="s">
        <v>95</v>
      </c>
      <c r="BR118" s="10" t="s">
        <v>94</v>
      </c>
      <c r="BS118" s="10" t="s">
        <v>105</v>
      </c>
      <c r="BT118" s="10" t="s">
        <v>95</v>
      </c>
      <c r="BU118" s="11" t="s">
        <v>92</v>
      </c>
      <c r="BV118" s="10" t="s">
        <v>92</v>
      </c>
      <c r="BW118" s="10" t="s">
        <v>504</v>
      </c>
      <c r="BX118" s="10"/>
      <c r="BY118" s="10"/>
      <c r="BZ118" s="10"/>
      <c r="CA118" s="10"/>
      <c r="CB118" s="10"/>
      <c r="CC118" s="10"/>
      <c r="CD118" s="10"/>
      <c r="CE118" s="10"/>
      <c r="CF118" s="7" t="s">
        <v>505</v>
      </c>
      <c r="CG118" s="7" t="s">
        <v>92</v>
      </c>
      <c r="CH118" s="10"/>
      <c r="CI118" s="17"/>
      <c r="CJ118" s="10"/>
      <c r="CK118" s="17"/>
      <c r="CL118" s="12" t="str">
        <f>IF( AND(ISNUMBER(CI118),ISNUMBER(CK118)),DATEDIF(CI118,CK118,"D"),"")</f>
        <v/>
      </c>
    </row>
    <row r="119" spans="1:90" ht="30">
      <c r="A119" s="7">
        <v>61</v>
      </c>
      <c r="B119" s="7" t="str">
        <f>IF(C119="201612","A",IF(C119="201706","B",IF(C119="201712","C",IF(C119="201806","D"))))</f>
        <v>A</v>
      </c>
      <c r="C119" s="54" t="str">
        <f>CONCATENATE(E119,IF(D119="décembre","12","06"))</f>
        <v>201612</v>
      </c>
      <c r="D119" s="8" t="s">
        <v>84</v>
      </c>
      <c r="E119" s="7">
        <v>2016</v>
      </c>
      <c r="F119" s="7" t="s">
        <v>506</v>
      </c>
      <c r="G119" s="7" t="s">
        <v>507</v>
      </c>
      <c r="H119" s="7">
        <v>83</v>
      </c>
      <c r="I119" s="8" t="s">
        <v>136</v>
      </c>
      <c r="J119" s="9">
        <v>12320</v>
      </c>
      <c r="K119" s="9">
        <v>42706</v>
      </c>
      <c r="L119" s="9">
        <v>42713</v>
      </c>
      <c r="M119" s="7">
        <v>7</v>
      </c>
      <c r="N119" s="8" t="s">
        <v>89</v>
      </c>
      <c r="O119" s="8" t="str">
        <f>IF(N119="Hemato","",IF(P119="CHC","Digestif",IF(P119="colon","Digestif",IF(P119="cholangiocarcinome","Digestif",IF(P119="corticosurrenalome","Surrenale",IF(P119="ependymome du cervelet","Cérébral",IF(P119="gastrique","Digestif",IF(P119="melanome","Cutané",IF(P119="oesophage","Digestif",IF(P119="ovaire","Gynécologique",IF(P119="pancreas","Digestif",IF(P119="prostate","Prostate",IF(P119="renal","Urinaire",IF(P119="sein","Gynécologique",IF(P119="TNE","TNE",IF(P119="uterus","Gynécologique",IF(P119="vessie","Urinaire",IF(P119="ORL","ORL",IF(P119="indeterminé","Indéterminé","")))))))))))))))))))</f>
        <v>ORL</v>
      </c>
      <c r="P119" s="8" t="s">
        <v>454</v>
      </c>
      <c r="Q119" s="7">
        <v>169</v>
      </c>
      <c r="R119" s="7" t="s">
        <v>92</v>
      </c>
      <c r="S119" s="7">
        <v>63</v>
      </c>
      <c r="T119" s="7" t="s">
        <v>92</v>
      </c>
      <c r="U119" s="7">
        <f>IF('Référentiel recueil de données'!$Q119="NC","NC",IF('Référentiel recueil de données'!$S119="NC","NC",ROUND('Référentiel recueil de données'!$S119/('Référentiel recueil de données'!$Q119*'Référentiel recueil de données'!$Q119)*10000,0)))</f>
        <v>22</v>
      </c>
      <c r="V119" s="54" t="str">
        <f>IF(OR(Table_2[[#This Row],[interval imc]]="NC",Table_2[[#This Row],[interval imc]]=0),"non renseigné","renseigné")</f>
        <v>non renseigné</v>
      </c>
      <c r="W119" s="54" t="str">
        <f>IF('Référentiel recueil de données'!$U60="NC","NC",IF(U119&lt;18.5,"&lt;18,5",IF(AND(U119&gt;=18.5,U119&lt;25),"entre 18,5 et 25",IF(AND(U119&gt;=25,U119&lt;30),"entre 25 et 30",IF(U119&gt;=30,"supérieur à 30")))))</f>
        <v>NC</v>
      </c>
      <c r="X119" s="7">
        <v>1</v>
      </c>
      <c r="Y119" s="54" t="str">
        <f>IF(X119=0,0,IF(AND(X119&gt;0,X119&lt;5),"entre 1 et 5",IF(AND(X119&gt;=5,X119&lt;=10),"entre 5 et 10",IF(X119&gt;10,"supérieur à 10","????"))))</f>
        <v>entre 1 et 5</v>
      </c>
      <c r="Z119" s="54" t="str">
        <f>IF(AND(ISNUMBER(Table_2[[#This Row],[poids_entree]]),ISNUMBER(Table_2[[#This Row],[poids_sortie]])),Table_2[[#This Row],[poids_sortie]]-Table_2[[#This Row],[poids_entree]],"NC")</f>
        <v>NC</v>
      </c>
      <c r="AA119" s="54" t="str">
        <f>IF(AND(ISNUMBER(Table_2[[#This Row],[poids_init]]),ISNUMBER(Table_2[[#This Row],[poids_entree]])),Table_2[[#This Row],[poids_entree]]-Table_2[[#This Row],[poids_init]],"NC")</f>
        <v>NC</v>
      </c>
      <c r="AB119" s="7" t="str">
        <f>IF(S119="NC","NC",IF(R119="NC","NC",ROUND(((R119-S119)/R119)*100,0)))</f>
        <v>NC</v>
      </c>
      <c r="AC119" s="16" t="str">
        <f>IF(Z119="NC","NC",IF(Z119&gt;=0,"perte","gain"))</f>
        <v>NC</v>
      </c>
      <c r="AD119" s="7" t="str">
        <f>IF(AA119="NC","NC",IF(AA119&gt;=0,"perte","gain"))</f>
        <v>NC</v>
      </c>
      <c r="AE119" s="7" t="str">
        <f>IF(T119="NC","NC",IF(S119="NC","NC",ROUND(((S119-T119)/S119)*100,0)))</f>
        <v>NC</v>
      </c>
      <c r="AF119" s="7" t="str">
        <f>IF(ISNUMBER(Table_2[[#This Row],[% perte de poids DH]]),AE119*(-1),"NC")</f>
        <v>NC</v>
      </c>
      <c r="AG119" s="16" t="str">
        <f>IF(AE119="NC","non renseigné","renseigné")</f>
        <v>non renseigné</v>
      </c>
      <c r="AH119" s="7" t="str">
        <f>IF(AB119="NC","non renseigné","renseigné")</f>
        <v>non renseigné</v>
      </c>
      <c r="AI119" s="54" t="str">
        <f>IF(OR(Table_2[[#This Row],[albumine]]="NC",Table_2[[#This Row],[albumine]]=0),"non renseigné","renseigné")</f>
        <v>renseigné</v>
      </c>
      <c r="AJ119" s="7">
        <v>24</v>
      </c>
      <c r="AK119" s="8" t="s">
        <v>645</v>
      </c>
      <c r="AL119" s="8" t="s">
        <v>92</v>
      </c>
      <c r="AM119" s="7">
        <v>0</v>
      </c>
      <c r="AN119" s="8" t="s">
        <v>95</v>
      </c>
      <c r="AO119" s="7">
        <v>0</v>
      </c>
      <c r="AP119" s="9">
        <v>42766</v>
      </c>
      <c r="AQ119" s="9">
        <v>42718</v>
      </c>
      <c r="AR119" s="7">
        <v>0</v>
      </c>
      <c r="AS119" s="7">
        <v>0</v>
      </c>
      <c r="AT119" s="7" t="s">
        <v>92</v>
      </c>
      <c r="AU119" s="7" t="s">
        <v>92</v>
      </c>
      <c r="AV119" s="7" t="s">
        <v>92</v>
      </c>
      <c r="AW119" s="7" t="s">
        <v>92</v>
      </c>
      <c r="AX119" s="8" t="s">
        <v>94</v>
      </c>
      <c r="AY119" s="8" t="s">
        <v>94</v>
      </c>
      <c r="AZ119" s="8" t="s">
        <v>95</v>
      </c>
      <c r="BA119" s="7" t="s">
        <v>92</v>
      </c>
      <c r="BB119" s="7" t="s">
        <v>92</v>
      </c>
      <c r="BC119" s="8" t="s">
        <v>95</v>
      </c>
      <c r="BD119" s="8" t="s">
        <v>96</v>
      </c>
      <c r="BE119" s="7" t="s">
        <v>92</v>
      </c>
      <c r="BF119" s="7" t="s">
        <v>92</v>
      </c>
      <c r="BG119" s="7" t="s">
        <v>92</v>
      </c>
      <c r="BH119" s="8" t="s">
        <v>95</v>
      </c>
      <c r="BI119" s="8" t="s">
        <v>95</v>
      </c>
      <c r="BJ119" s="8" t="s">
        <v>95</v>
      </c>
      <c r="BK119" s="8" t="s">
        <v>95</v>
      </c>
      <c r="BL119" s="8" t="s">
        <v>95</v>
      </c>
      <c r="BM119" s="7" t="s">
        <v>92</v>
      </c>
      <c r="BN119" s="7" t="s">
        <v>92</v>
      </c>
      <c r="BO119" s="9" t="s">
        <v>92</v>
      </c>
      <c r="BP119" s="7">
        <v>0</v>
      </c>
      <c r="BQ119" s="10" t="s">
        <v>95</v>
      </c>
      <c r="BR119" s="10" t="s">
        <v>94</v>
      </c>
      <c r="BS119" s="10" t="s">
        <v>105</v>
      </c>
      <c r="BT119" s="10" t="s">
        <v>95</v>
      </c>
      <c r="BU119" s="11" t="s">
        <v>92</v>
      </c>
      <c r="BV119" s="10" t="s">
        <v>92</v>
      </c>
      <c r="BW119" s="10" t="s">
        <v>92</v>
      </c>
      <c r="BX119" s="10"/>
      <c r="BY119" s="10"/>
      <c r="BZ119" s="10"/>
      <c r="CA119" s="10"/>
      <c r="CB119" s="10"/>
      <c r="CC119" s="10"/>
      <c r="CD119" s="10"/>
      <c r="CE119" s="10"/>
      <c r="CF119" s="7" t="s">
        <v>508</v>
      </c>
      <c r="CG119" s="7" t="s">
        <v>92</v>
      </c>
      <c r="CH119" s="10"/>
      <c r="CI119" s="17"/>
      <c r="CJ119" s="10"/>
      <c r="CK119" s="17"/>
      <c r="CL119" s="12" t="str">
        <f>IF( AND(ISNUMBER(CI119),ISNUMBER(CK119)),DATEDIF(CI119,CK119,"D"),"")</f>
        <v/>
      </c>
    </row>
    <row r="120" spans="1:90" ht="30">
      <c r="A120" s="7">
        <v>62</v>
      </c>
      <c r="B120" s="7" t="str">
        <f>IF(C120="201612","A",IF(C120="201706","B",IF(C120="201712","C",IF(C120="201806","D"))))</f>
        <v>A</v>
      </c>
      <c r="C120" s="54" t="str">
        <f>CONCATENATE(E120,IF(D120="décembre","12","06"))</f>
        <v>201612</v>
      </c>
      <c r="D120" s="8" t="s">
        <v>84</v>
      </c>
      <c r="E120" s="7">
        <v>2016</v>
      </c>
      <c r="F120" s="7" t="s">
        <v>509</v>
      </c>
      <c r="G120" s="7" t="s">
        <v>510</v>
      </c>
      <c r="H120" s="7">
        <v>83</v>
      </c>
      <c r="I120" s="8" t="s">
        <v>87</v>
      </c>
      <c r="J120" s="9">
        <v>12094</v>
      </c>
      <c r="K120" s="9">
        <v>42678</v>
      </c>
      <c r="L120" s="9">
        <v>42718</v>
      </c>
      <c r="M120" s="7">
        <v>40</v>
      </c>
      <c r="N120" s="8" t="s">
        <v>89</v>
      </c>
      <c r="O120" s="8" t="str">
        <f>IF(N120="Hemato","",IF(P120="CHC","Digestif",IF(P120="colon","Digestif",IF(P120="cholangiocarcinome","Digestif",IF(P120="corticosurrenalome","Surrenale",IF(P120="ependymome du cervelet","Cérébral",IF(P120="gastrique","Digestif",IF(P120="melanome","Cutané",IF(P120="oesophage","Digestif",IF(P120="ovaire","Gynécologique",IF(P120="pancreas","Digestif",IF(P120="prostate","Prostate",IF(P120="renal","Urinaire",IF(P120="sein","Gynécologique",IF(P120="TNE","TNE",IF(P120="uterus","Gynécologique",IF(P120="vessie","Urinaire",IF(P120="ORL","ORL",IF(P120="indeterminé","Indéterminé","")))))))))))))))))))</f>
        <v>Digestif</v>
      </c>
      <c r="P120" s="8" t="s">
        <v>103</v>
      </c>
      <c r="Q120" s="7">
        <v>165</v>
      </c>
      <c r="R120" s="7" t="s">
        <v>92</v>
      </c>
      <c r="S120" s="7">
        <v>62</v>
      </c>
      <c r="T120" s="7">
        <v>66</v>
      </c>
      <c r="U120" s="7">
        <f>IF('Référentiel recueil de données'!$Q120="NC","NC",IF('Référentiel recueil de données'!$S120="NC","NC",ROUND('Référentiel recueil de données'!$S120/('Référentiel recueil de données'!$Q120*'Référentiel recueil de données'!$Q120)*10000,0)))</f>
        <v>23</v>
      </c>
      <c r="V120" s="54" t="str">
        <f>IF(OR(Table_2[[#This Row],[interval imc]]="NC",Table_2[[#This Row],[interval imc]]=0),"non renseigné","renseigné")</f>
        <v>renseigné</v>
      </c>
      <c r="W120" s="54" t="str">
        <f>IF('Référentiel recueil de données'!$U126="NC","NC",IF(U120&lt;18.5,"&lt;18,5",IF(AND(U120&gt;=18.5,U120&lt;25),"entre 18,5 et 25",IF(AND(U120&gt;=25,U120&lt;30),"entre 25 et 30",IF(U120&gt;=30,"supérieur à 30")))))</f>
        <v>entre 18,5 et 25</v>
      </c>
      <c r="X120" s="7">
        <v>2</v>
      </c>
      <c r="Y120" s="54" t="str">
        <f>IF(X120=0,0,IF(AND(X120&gt;0,X120&lt;5),"entre 1 et 5",IF(AND(X120&gt;=5,X120&lt;=10),"entre 5 et 10",IF(X120&gt;10,"supérieur à 10","????"))))</f>
        <v>entre 1 et 5</v>
      </c>
      <c r="Z120" s="54">
        <f>IF(AND(ISNUMBER(Table_2[[#This Row],[poids_entree]]),ISNUMBER(Table_2[[#This Row],[poids_sortie]])),Table_2[[#This Row],[poids_sortie]]-Table_2[[#This Row],[poids_entree]],"NC")</f>
        <v>4</v>
      </c>
      <c r="AA120" s="54" t="str">
        <f>IF(AND(ISNUMBER(Table_2[[#This Row],[poids_init]]),ISNUMBER(Table_2[[#This Row],[poids_entree]])),Table_2[[#This Row],[poids_entree]]-Table_2[[#This Row],[poids_init]],"NC")</f>
        <v>NC</v>
      </c>
      <c r="AB120" s="7" t="str">
        <f>IF(S120="NC","NC",IF(R120="NC","NC",ROUND(((R120-S120)/R120)*100,0)))</f>
        <v>NC</v>
      </c>
      <c r="AC120" s="16" t="str">
        <f>IF(Z120="NC","NC",IF(Z120&gt;=0,"perte","gain"))</f>
        <v>perte</v>
      </c>
      <c r="AD120" s="7" t="str">
        <f>IF(AA120="NC","NC",IF(AA120&gt;=0,"perte","gain"))</f>
        <v>NC</v>
      </c>
      <c r="AE120" s="7">
        <f>IF(T120="NC","NC",IF(S120="NC","NC",ROUND(((S120-T120)/S120)*100,0)))</f>
        <v>-6</v>
      </c>
      <c r="AF120" s="7">
        <f>IF(ISNUMBER(Table_2[[#This Row],[% perte de poids DH]]),AE120*(-1),"NC")</f>
        <v>6</v>
      </c>
      <c r="AG120" s="16" t="str">
        <f>IF(AE120="NC","non renseigné","renseigné")</f>
        <v>renseigné</v>
      </c>
      <c r="AH120" s="7" t="str">
        <f>IF(AB120="NC","non renseigné","renseigné")</f>
        <v>non renseigné</v>
      </c>
      <c r="AI120" s="54" t="str">
        <f>IF(OR(Table_2[[#This Row],[albumine]]="NC",Table_2[[#This Row],[albumine]]=0),"non renseigné","renseigné")</f>
        <v>non renseigné</v>
      </c>
      <c r="AJ120" s="8" t="s">
        <v>92</v>
      </c>
      <c r="AK120" s="8" t="s">
        <v>643</v>
      </c>
      <c r="AL120" s="8" t="s">
        <v>92</v>
      </c>
      <c r="AM120" s="7">
        <v>108</v>
      </c>
      <c r="AN120" s="8" t="s">
        <v>95</v>
      </c>
      <c r="AO120" s="7">
        <v>0</v>
      </c>
      <c r="AP120" s="9">
        <v>42718</v>
      </c>
      <c r="AQ120" s="9">
        <v>42705</v>
      </c>
      <c r="AR120" s="7">
        <v>0</v>
      </c>
      <c r="AS120" s="7">
        <v>0</v>
      </c>
      <c r="AT120" s="7" t="s">
        <v>92</v>
      </c>
      <c r="AU120" s="7" t="s">
        <v>92</v>
      </c>
      <c r="AV120" s="7" t="s">
        <v>92</v>
      </c>
      <c r="AW120" s="7" t="s">
        <v>92</v>
      </c>
      <c r="AX120" s="8" t="s">
        <v>94</v>
      </c>
      <c r="AY120" s="8" t="s">
        <v>94</v>
      </c>
      <c r="AZ120" s="8" t="s">
        <v>94</v>
      </c>
      <c r="BA120" s="7" t="s">
        <v>92</v>
      </c>
      <c r="BB120" s="7" t="s">
        <v>92</v>
      </c>
      <c r="BC120" s="8" t="s">
        <v>95</v>
      </c>
      <c r="BD120" s="8" t="s">
        <v>113</v>
      </c>
      <c r="BE120" s="8" t="s">
        <v>114</v>
      </c>
      <c r="BF120" s="7" t="s">
        <v>92</v>
      </c>
      <c r="BG120" s="7" t="s">
        <v>92</v>
      </c>
      <c r="BH120" s="8" t="s">
        <v>95</v>
      </c>
      <c r="BI120" s="8" t="s">
        <v>95</v>
      </c>
      <c r="BJ120" s="8" t="s">
        <v>95</v>
      </c>
      <c r="BK120" s="8" t="s">
        <v>95</v>
      </c>
      <c r="BL120" s="8" t="s">
        <v>95</v>
      </c>
      <c r="BM120" s="7" t="s">
        <v>92</v>
      </c>
      <c r="BN120" s="7" t="s">
        <v>92</v>
      </c>
      <c r="BO120" s="9" t="s">
        <v>92</v>
      </c>
      <c r="BP120" s="7">
        <v>0</v>
      </c>
      <c r="BQ120" s="10" t="s">
        <v>95</v>
      </c>
      <c r="BR120" s="10" t="s">
        <v>94</v>
      </c>
      <c r="BS120" s="10" t="s">
        <v>105</v>
      </c>
      <c r="BT120" s="10" t="s">
        <v>94</v>
      </c>
      <c r="BU120" s="11">
        <v>42691</v>
      </c>
      <c r="BV120" s="10" t="s">
        <v>390</v>
      </c>
      <c r="BW120" s="10" t="s">
        <v>461</v>
      </c>
      <c r="BX120" s="10" t="s">
        <v>94</v>
      </c>
      <c r="BY120" s="10"/>
      <c r="BZ120" s="10"/>
      <c r="CA120" s="10"/>
      <c r="CB120" s="10"/>
      <c r="CC120" s="10"/>
      <c r="CD120" s="10"/>
      <c r="CE120" s="10"/>
      <c r="CF120" s="7" t="s">
        <v>92</v>
      </c>
      <c r="CG120" s="7" t="s">
        <v>511</v>
      </c>
      <c r="CH120" s="10" t="s">
        <v>95</v>
      </c>
      <c r="CI120" s="17">
        <v>42691</v>
      </c>
      <c r="CJ120" s="10" t="s">
        <v>94</v>
      </c>
      <c r="CK120" s="17">
        <v>42720</v>
      </c>
      <c r="CL120" s="12">
        <f>IF( AND(ISNUMBER(CI120),ISNUMBER(CK120)),DATEDIF(CI120,CK120,"D"),"")</f>
        <v>29</v>
      </c>
    </row>
    <row r="121" spans="1:90" ht="30">
      <c r="A121" s="7">
        <v>20</v>
      </c>
      <c r="B121" s="7" t="str">
        <f>IF(C121="201612","A",IF(C121="201706","B",IF(C121="201712","C",IF(C121="201806","D"))))</f>
        <v>B</v>
      </c>
      <c r="C121" s="54" t="str">
        <f>CONCATENATE(E121,IF(D121="décembre","12","06"))</f>
        <v>201706</v>
      </c>
      <c r="D121" s="8" t="s">
        <v>100</v>
      </c>
      <c r="E121" s="7">
        <v>2017</v>
      </c>
      <c r="F121" s="7" t="s">
        <v>512</v>
      </c>
      <c r="G121" s="7" t="s">
        <v>510</v>
      </c>
      <c r="H121" s="7">
        <v>81</v>
      </c>
      <c r="I121" s="8" t="s">
        <v>87</v>
      </c>
      <c r="J121" s="9">
        <v>12822</v>
      </c>
      <c r="K121" s="9">
        <v>42884</v>
      </c>
      <c r="L121" s="9">
        <v>42893</v>
      </c>
      <c r="M121" s="7">
        <v>9</v>
      </c>
      <c r="N121" s="8" t="s">
        <v>89</v>
      </c>
      <c r="O121" s="8" t="str">
        <f>IF(N121="Hemato","",IF(P121="CHC","Digestif",IF(P121="colon","Digestif",IF(P121="cholangiocarcinome","Digestif",IF(P121="corticosurrenalome","Surrenale",IF(P121="ependymome du cervelet","Cérébral",IF(P121="gastrique","Digestif",IF(P121="melanome","Cutané",IF(P121="oesophage","Digestif",IF(P121="ovaire","Gynécologique",IF(P121="pancreas","Digestif",IF(P121="prostate","Prostate",IF(P121="renal","Urinaire",IF(P121="sein","Gynécologique",IF(P121="TNE","TNE",IF(P121="uterus","Gynécologique",IF(P121="vessie","Urinaire",IF(P121="ORL","ORL",IF(P121="indeterminé","Indéterminé","")))))))))))))))))))</f>
        <v>Gynécologique</v>
      </c>
      <c r="P121" s="8" t="s">
        <v>90</v>
      </c>
      <c r="Q121" s="7">
        <v>170</v>
      </c>
      <c r="R121" s="7" t="s">
        <v>92</v>
      </c>
      <c r="S121" s="7" t="s">
        <v>92</v>
      </c>
      <c r="T121" s="7" t="s">
        <v>92</v>
      </c>
      <c r="U121" s="7" t="str">
        <f>IF('Référentiel recueil de données'!$Q121="NC","NC",IF('Référentiel recueil de données'!$S121="NC","NC",ROUND('Référentiel recueil de données'!$S121/('Référentiel recueil de données'!$Q121*'Référentiel recueil de données'!$Q121)*10000,0)))</f>
        <v>NC</v>
      </c>
      <c r="V121" s="54" t="str">
        <f>IF(OR(Table_2[[#This Row],[interval imc]]="NC",Table_2[[#This Row],[interval imc]]=0),"non renseigné","renseigné")</f>
        <v>renseigné</v>
      </c>
      <c r="W121" s="54" t="str">
        <f>IF('Référentiel recueil de données'!$U61="NC","NC",IF(U121&lt;18.5,"&lt;18,5",IF(AND(U121&gt;=18.5,U121&lt;25),"entre 18,5 et 25",IF(AND(U121&gt;=25,U121&lt;30),"entre 25 et 30",IF(U121&gt;=30,"supérieur à 30")))))</f>
        <v>supérieur à 30</v>
      </c>
      <c r="X121" s="7">
        <v>0</v>
      </c>
      <c r="Y121" s="54">
        <f>IF(X121=0,0,IF(AND(X121&gt;0,X121&lt;5),"entre 1 et 5",IF(AND(X121&gt;=5,X121&lt;=10),"entre 5 et 10",IF(X121&gt;10,"supérieur à 10","????"))))</f>
        <v>0</v>
      </c>
      <c r="Z121" s="54" t="str">
        <f>IF(AND(ISNUMBER(Table_2[[#This Row],[poids_entree]]),ISNUMBER(Table_2[[#This Row],[poids_sortie]])),Table_2[[#This Row],[poids_sortie]]-Table_2[[#This Row],[poids_entree]],"NC")</f>
        <v>NC</v>
      </c>
      <c r="AA121" s="54" t="str">
        <f>IF(AND(ISNUMBER(Table_2[[#This Row],[poids_init]]),ISNUMBER(Table_2[[#This Row],[poids_entree]])),Table_2[[#This Row],[poids_entree]]-Table_2[[#This Row],[poids_init]],"NC")</f>
        <v>NC</v>
      </c>
      <c r="AB121" s="7" t="str">
        <f>IF(S121="NC","NC",IF(R121="NC","NC",ROUND(((R121-S121)/R121)*100,0)))</f>
        <v>NC</v>
      </c>
      <c r="AC121" s="16" t="str">
        <f>IF(Z121="NC","NC",IF(Z121&gt;=0,"perte","gain"))</f>
        <v>NC</v>
      </c>
      <c r="AD121" s="7" t="str">
        <f>IF(AA121="NC","NC",IF(AA121&gt;=0,"perte","gain"))</f>
        <v>NC</v>
      </c>
      <c r="AE121" s="7" t="str">
        <f>IF(T121="NC","NC",IF(S121="NC","NC",ROUND(((S121-T121)/S121)*100,0)))</f>
        <v>NC</v>
      </c>
      <c r="AF121" s="7" t="str">
        <f>IF(ISNUMBER(Table_2[[#This Row],[% perte de poids DH]]),AE121*(-1),"NC")</f>
        <v>NC</v>
      </c>
      <c r="AG121" s="16" t="str">
        <f>IF(AE121="NC","non renseigné","renseigné")</f>
        <v>non renseigné</v>
      </c>
      <c r="AH121" s="7" t="str">
        <f>IF(AB121="NC","non renseigné","renseigné")</f>
        <v>non renseigné</v>
      </c>
      <c r="AI121" s="54" t="str">
        <f>IF(OR(Table_2[[#This Row],[albumine]]="NC",Table_2[[#This Row],[albumine]]=0),"non renseigné","renseigné")</f>
        <v>renseigné</v>
      </c>
      <c r="AJ121" s="7">
        <v>25</v>
      </c>
      <c r="AK121" s="8" t="s">
        <v>645</v>
      </c>
      <c r="AL121" s="8" t="s">
        <v>92</v>
      </c>
      <c r="AM121" s="7">
        <v>0</v>
      </c>
      <c r="AN121" s="7">
        <v>0</v>
      </c>
      <c r="AO121" s="7">
        <v>0</v>
      </c>
      <c r="AP121" s="9">
        <v>42950</v>
      </c>
      <c r="AQ121" s="9">
        <v>42870</v>
      </c>
      <c r="AR121" s="7">
        <v>0</v>
      </c>
      <c r="AS121" s="7">
        <v>3</v>
      </c>
      <c r="AT121" s="7" t="s">
        <v>92</v>
      </c>
      <c r="AU121" s="7" t="s">
        <v>92</v>
      </c>
      <c r="AV121" s="7" t="s">
        <v>92</v>
      </c>
      <c r="AW121" s="7" t="s">
        <v>92</v>
      </c>
      <c r="AX121" s="8" t="s">
        <v>94</v>
      </c>
      <c r="AY121" s="8" t="s">
        <v>95</v>
      </c>
      <c r="AZ121" s="8" t="s">
        <v>95</v>
      </c>
      <c r="BA121" s="7" t="s">
        <v>92</v>
      </c>
      <c r="BB121" s="7" t="s">
        <v>92</v>
      </c>
      <c r="BC121" s="8" t="s">
        <v>94</v>
      </c>
      <c r="BD121" s="8" t="s">
        <v>96</v>
      </c>
      <c r="BE121" s="7" t="s">
        <v>92</v>
      </c>
      <c r="BF121" s="7" t="s">
        <v>92</v>
      </c>
      <c r="BG121" s="7" t="s">
        <v>92</v>
      </c>
      <c r="BH121" s="7" t="s">
        <v>92</v>
      </c>
      <c r="BI121" s="7" t="s">
        <v>92</v>
      </c>
      <c r="BJ121" s="7" t="s">
        <v>92</v>
      </c>
      <c r="BK121" s="7" t="s">
        <v>92</v>
      </c>
      <c r="BL121" s="8" t="s">
        <v>95</v>
      </c>
      <c r="BM121" s="7" t="s">
        <v>92</v>
      </c>
      <c r="BN121" s="7" t="s">
        <v>92</v>
      </c>
      <c r="BO121" s="9" t="s">
        <v>92</v>
      </c>
      <c r="BP121" s="7" t="s">
        <v>92</v>
      </c>
      <c r="BQ121" s="10" t="s">
        <v>94</v>
      </c>
      <c r="BR121" s="10" t="s">
        <v>95</v>
      </c>
      <c r="BS121" s="10" t="s">
        <v>97</v>
      </c>
      <c r="BT121" s="10" t="s">
        <v>95</v>
      </c>
      <c r="BU121" s="11" t="s">
        <v>92</v>
      </c>
      <c r="BV121" s="10" t="s">
        <v>92</v>
      </c>
      <c r="BW121" s="10" t="s">
        <v>92</v>
      </c>
      <c r="BX121" s="10"/>
      <c r="BY121" s="10"/>
      <c r="BZ121" s="10"/>
      <c r="CA121" s="10"/>
      <c r="CB121" s="10"/>
      <c r="CC121" s="10"/>
      <c r="CD121" s="10"/>
      <c r="CE121" s="10"/>
      <c r="CF121" s="7" t="s">
        <v>513</v>
      </c>
      <c r="CG121" s="7" t="s">
        <v>92</v>
      </c>
      <c r="CH121" s="10"/>
      <c r="CI121" s="17"/>
      <c r="CJ121" s="10"/>
      <c r="CK121" s="17"/>
      <c r="CL121" s="12" t="str">
        <f>IF( AND(ISNUMBER(CI121),ISNUMBER(CK121)),DATEDIF(CI121,CK121,"D"),"")</f>
        <v/>
      </c>
    </row>
    <row r="122" spans="1:90" ht="30">
      <c r="A122" s="7">
        <v>63</v>
      </c>
      <c r="B122" s="7" t="str">
        <f>IF(C122="201612","A",IF(C122="201706","B",IF(C122="201712","C",IF(C122="201806","D"))))</f>
        <v>A</v>
      </c>
      <c r="C122" s="54" t="str">
        <f>CONCATENATE(E122,IF(D122="décembre","12","06"))</f>
        <v>201612</v>
      </c>
      <c r="D122" s="8" t="s">
        <v>84</v>
      </c>
      <c r="E122" s="7">
        <v>2016</v>
      </c>
      <c r="F122" s="7" t="s">
        <v>514</v>
      </c>
      <c r="G122" s="7" t="s">
        <v>154</v>
      </c>
      <c r="H122" s="7">
        <v>63</v>
      </c>
      <c r="I122" s="8" t="s">
        <v>136</v>
      </c>
      <c r="J122" s="9">
        <v>19308</v>
      </c>
      <c r="K122" s="9">
        <v>42707</v>
      </c>
      <c r="L122" s="9">
        <v>42716</v>
      </c>
      <c r="M122" s="7">
        <v>9</v>
      </c>
      <c r="N122" s="8" t="s">
        <v>89</v>
      </c>
      <c r="O122" s="8" t="str">
        <f>IF(N122="Hemato","",IF(P122="CHC","Digestif",IF(P122="colon","Digestif",IF(P122="cholangiocarcinome","Digestif",IF(P122="corticosurrenalome","Surrenale",IF(P122="ependymome du cervelet","Cérébral",IF(P122="gastrique","Digestif",IF(P122="melanome","Cutané",IF(P122="oesophage","Digestif",IF(P122="ovaire","Gynécologique",IF(P122="pancreas","Digestif",IF(P122="prostate","Prostate",IF(P122="renal","Urinaire",IF(P122="sein","Gynécologique",IF(P122="TNE","TNE",IF(P122="uterus","Gynécologique",IF(P122="vessie","Urinaire",IF(P122="ORL","ORL",IF(P122="indeterminé","Indéterminé","")))))))))))))))))))</f>
        <v>ORL</v>
      </c>
      <c r="P122" s="8" t="s">
        <v>454</v>
      </c>
      <c r="Q122" s="7">
        <v>170</v>
      </c>
      <c r="R122" s="7">
        <v>63</v>
      </c>
      <c r="S122" s="7">
        <v>63</v>
      </c>
      <c r="T122" s="7" t="s">
        <v>92</v>
      </c>
      <c r="U122" s="7">
        <f>IF('Référentiel recueil de données'!$Q122="NC","NC",IF('Référentiel recueil de données'!$S122="NC","NC",ROUND('Référentiel recueil de données'!$S122/('Référentiel recueil de données'!$Q122*'Référentiel recueil de données'!$Q122)*10000,0)))</f>
        <v>22</v>
      </c>
      <c r="V122" s="54" t="str">
        <f>IF(OR(Table_2[[#This Row],[interval imc]]="NC",Table_2[[#This Row],[interval imc]]=0),"non renseigné","renseigné")</f>
        <v>renseigné</v>
      </c>
      <c r="W122" s="54" t="str">
        <f>IF('Référentiel recueil de données'!$U62="NC","NC",IF(U122&lt;18.5,"&lt;18,5",IF(AND(U122&gt;=18.5,U122&lt;25),"entre 18,5 et 25",IF(AND(U122&gt;=25,U122&lt;30),"entre 25 et 30",IF(U122&gt;=30,"supérieur à 30")))))</f>
        <v>entre 18,5 et 25</v>
      </c>
      <c r="X122" s="7">
        <v>1</v>
      </c>
      <c r="Y122" s="54" t="str">
        <f>IF(X122=0,0,IF(AND(X122&gt;0,X122&lt;5),"entre 1 et 5",IF(AND(X122&gt;=5,X122&lt;=10),"entre 5 et 10",IF(X122&gt;10,"supérieur à 10","????"))))</f>
        <v>entre 1 et 5</v>
      </c>
      <c r="Z122" s="54" t="str">
        <f>IF(AND(ISNUMBER(Table_2[[#This Row],[poids_entree]]),ISNUMBER(Table_2[[#This Row],[poids_sortie]])),Table_2[[#This Row],[poids_sortie]]-Table_2[[#This Row],[poids_entree]],"NC")</f>
        <v>NC</v>
      </c>
      <c r="AA122" s="54">
        <f>IF(AND(ISNUMBER(Table_2[[#This Row],[poids_init]]),ISNUMBER(Table_2[[#This Row],[poids_entree]])),Table_2[[#This Row],[poids_entree]]-Table_2[[#This Row],[poids_init]],"NC")</f>
        <v>0</v>
      </c>
      <c r="AB122" s="7">
        <f>IF(S122="NC","NC",IF(R122="NC","NC",ROUND(((R122-S122)/R122)*100,0)))</f>
        <v>0</v>
      </c>
      <c r="AC122" s="16" t="str">
        <f>IF(Z122="NC","NC",IF(Z122&gt;=0,"perte","gain"))</f>
        <v>NC</v>
      </c>
      <c r="AD122" s="7" t="str">
        <f>IF(AA122="NC","NC",IF(AA122&gt;=0,"perte","gain"))</f>
        <v>perte</v>
      </c>
      <c r="AE122" s="7" t="str">
        <f>IF(T122="NC","NC",IF(S122="NC","NC",ROUND(((S122-T122)/S122)*100,0)))</f>
        <v>NC</v>
      </c>
      <c r="AF122" s="7" t="str">
        <f>IF(ISNUMBER(Table_2[[#This Row],[% perte de poids DH]]),AE122*(-1),"NC")</f>
        <v>NC</v>
      </c>
      <c r="AG122" s="16" t="str">
        <f>IF(AE122="NC","non renseigné","renseigné")</f>
        <v>non renseigné</v>
      </c>
      <c r="AH122" s="7" t="str">
        <f>IF(AB122="NC","non renseigné","renseigné")</f>
        <v>renseigné</v>
      </c>
      <c r="AI122" s="54" t="str">
        <f>IF(OR(Table_2[[#This Row],[albumine]]="NC",Table_2[[#This Row],[albumine]]=0),"non renseigné","renseigné")</f>
        <v>non renseigné</v>
      </c>
      <c r="AJ122" s="8" t="s">
        <v>92</v>
      </c>
      <c r="AK122" s="8" t="s">
        <v>646</v>
      </c>
      <c r="AL122" s="8" t="s">
        <v>92</v>
      </c>
      <c r="AM122" s="7">
        <v>260</v>
      </c>
      <c r="AN122" s="8" t="s">
        <v>95</v>
      </c>
      <c r="AO122" s="7">
        <v>0</v>
      </c>
      <c r="AP122" s="9">
        <v>43047</v>
      </c>
      <c r="AQ122" s="9">
        <v>43041</v>
      </c>
      <c r="AR122" s="7">
        <v>0</v>
      </c>
      <c r="AS122" s="7">
        <v>0</v>
      </c>
      <c r="AT122" s="7" t="s">
        <v>92</v>
      </c>
      <c r="AU122" s="7" t="s">
        <v>92</v>
      </c>
      <c r="AV122" s="7" t="s">
        <v>92</v>
      </c>
      <c r="AW122" s="7" t="s">
        <v>92</v>
      </c>
      <c r="AX122" s="8" t="s">
        <v>94</v>
      </c>
      <c r="AY122" s="8" t="s">
        <v>95</v>
      </c>
      <c r="AZ122" s="8" t="s">
        <v>95</v>
      </c>
      <c r="BA122" s="8" t="s">
        <v>95</v>
      </c>
      <c r="BB122" s="7" t="s">
        <v>92</v>
      </c>
      <c r="BC122" s="8" t="s">
        <v>95</v>
      </c>
      <c r="BD122" s="7" t="s">
        <v>175</v>
      </c>
      <c r="BE122" s="8" t="s">
        <v>176</v>
      </c>
      <c r="BF122" s="7" t="s">
        <v>92</v>
      </c>
      <c r="BG122" s="7" t="s">
        <v>92</v>
      </c>
      <c r="BH122" s="8" t="s">
        <v>95</v>
      </c>
      <c r="BI122" s="8" t="s">
        <v>95</v>
      </c>
      <c r="BJ122" s="8" t="s">
        <v>95</v>
      </c>
      <c r="BK122" s="8" t="s">
        <v>95</v>
      </c>
      <c r="BL122" s="8" t="s">
        <v>95</v>
      </c>
      <c r="BM122" s="7" t="s">
        <v>92</v>
      </c>
      <c r="BN122" s="7" t="s">
        <v>92</v>
      </c>
      <c r="BO122" s="9">
        <v>42675</v>
      </c>
      <c r="BP122" s="7">
        <v>0</v>
      </c>
      <c r="BQ122" s="10" t="s">
        <v>95</v>
      </c>
      <c r="BR122" s="10" t="s">
        <v>94</v>
      </c>
      <c r="BS122" s="10" t="s">
        <v>105</v>
      </c>
      <c r="BT122" s="10" t="s">
        <v>94</v>
      </c>
      <c r="BU122" s="11">
        <v>42704</v>
      </c>
      <c r="BV122" s="10" t="s">
        <v>390</v>
      </c>
      <c r="BW122" s="10" t="s">
        <v>176</v>
      </c>
      <c r="BX122" s="10" t="s">
        <v>94</v>
      </c>
      <c r="BY122" s="10"/>
      <c r="BZ122" s="10"/>
      <c r="CA122" s="10"/>
      <c r="CB122" s="10"/>
      <c r="CC122" s="10"/>
      <c r="CD122" s="10"/>
      <c r="CE122" s="10"/>
      <c r="CF122" s="7" t="s">
        <v>92</v>
      </c>
      <c r="CG122" s="7" t="s">
        <v>515</v>
      </c>
      <c r="CH122" s="10" t="s">
        <v>95</v>
      </c>
      <c r="CI122" s="17">
        <v>43045</v>
      </c>
      <c r="CJ122" s="10" t="s">
        <v>94</v>
      </c>
      <c r="CK122" s="17">
        <v>43047</v>
      </c>
      <c r="CL122" s="12">
        <f>IF( AND(ISNUMBER(CI122),ISNUMBER(CK122)),DATEDIF(CI122,CK122,"D"),"")</f>
        <v>2</v>
      </c>
    </row>
    <row r="123" spans="1:90" ht="45">
      <c r="A123" s="7">
        <v>21</v>
      </c>
      <c r="B123" s="7" t="str">
        <f>IF(C123="201612","A",IF(C123="201706","B",IF(C123="201712","C",IF(C123="201806","D"))))</f>
        <v>B</v>
      </c>
      <c r="C123" s="54" t="str">
        <f>CONCATENATE(E123,IF(D123="décembre","12","06"))</f>
        <v>201706</v>
      </c>
      <c r="D123" s="8" t="s">
        <v>100</v>
      </c>
      <c r="E123" s="7">
        <v>2017</v>
      </c>
      <c r="F123" s="7" t="s">
        <v>516</v>
      </c>
      <c r="G123" s="7" t="s">
        <v>517</v>
      </c>
      <c r="H123" s="7">
        <v>56</v>
      </c>
      <c r="I123" s="8" t="s">
        <v>136</v>
      </c>
      <c r="J123" s="9">
        <v>21890</v>
      </c>
      <c r="K123" s="9">
        <v>42888</v>
      </c>
      <c r="L123" s="9">
        <v>42897</v>
      </c>
      <c r="M123" s="7">
        <v>9</v>
      </c>
      <c r="N123" s="8" t="s">
        <v>89</v>
      </c>
      <c r="O123" s="8" t="str">
        <f>IF(N123="Hemato","",IF(P123="CHC","Digestif",IF(P123="colon","Digestif",IF(P123="cholangiocarcinome","Digestif",IF(P123="corticosurrenalome","Surrenale",IF(P123="ependymome du cervelet","Cérébral",IF(P123="gastrique","Digestif",IF(P123="melanome","Cutané",IF(P123="oesophage","Digestif",IF(P123="ovaire","Gynécologique",IF(P123="pancreas","Digestif",IF(P123="prostate","Prostate",IF(P123="renal","Urinaire",IF(P123="sein","Gynécologique",IF(P123="TNE","TNE",IF(P123="uterus","Gynécologique",IF(P123="vessie","Urinaire",IF(P123="ORL","ORL",IF(P123="indeterminé","Indéterminé","")))))))))))))))))))</f>
        <v>ORL</v>
      </c>
      <c r="P123" s="8" t="s">
        <v>454</v>
      </c>
      <c r="Q123" s="7">
        <v>182</v>
      </c>
      <c r="R123" s="7">
        <v>69</v>
      </c>
      <c r="S123" s="7">
        <v>61</v>
      </c>
      <c r="T123" s="7">
        <v>66</v>
      </c>
      <c r="U123" s="7">
        <f>IF('Référentiel recueil de données'!$Q123="NC","NC",IF('Référentiel recueil de données'!$S123="NC","NC",ROUND('Référentiel recueil de données'!$S123/('Référentiel recueil de données'!$Q123*'Référentiel recueil de données'!$Q123)*10000,0)))</f>
        <v>18</v>
      </c>
      <c r="V123" s="54" t="str">
        <f>IF(OR(Table_2[[#This Row],[interval imc]]="NC",Table_2[[#This Row],[interval imc]]=0),"non renseigné","renseigné")</f>
        <v>non renseigné</v>
      </c>
      <c r="W123" s="54" t="str">
        <f>IF('Référentiel recueil de données'!$U74="NC","NC",IF(U123&lt;18.5,"&lt;18,5",IF(AND(U123&gt;=18.5,U123&lt;25),"entre 18,5 et 25",IF(AND(U123&gt;=25,U123&lt;30),"entre 25 et 30",IF(U123&gt;=30,"supérieur à 30")))))</f>
        <v>NC</v>
      </c>
      <c r="X123" s="7">
        <v>2</v>
      </c>
      <c r="Y123" s="54" t="str">
        <f>IF(X123=0,0,IF(AND(X123&gt;0,X123&lt;5),"entre 1 et 5",IF(AND(X123&gt;=5,X123&lt;=10),"entre 5 et 10",IF(X123&gt;10,"supérieur à 10","????"))))</f>
        <v>entre 1 et 5</v>
      </c>
      <c r="Z123" s="54">
        <f>IF(AND(ISNUMBER(Table_2[[#This Row],[poids_entree]]),ISNUMBER(Table_2[[#This Row],[poids_sortie]])),Table_2[[#This Row],[poids_sortie]]-Table_2[[#This Row],[poids_entree]],"NC")</f>
        <v>5</v>
      </c>
      <c r="AA123" s="54">
        <f>IF(AND(ISNUMBER(Table_2[[#This Row],[poids_init]]),ISNUMBER(Table_2[[#This Row],[poids_entree]])),Table_2[[#This Row],[poids_entree]]-Table_2[[#This Row],[poids_init]],"NC")</f>
        <v>-8</v>
      </c>
      <c r="AB123" s="7">
        <f>IF(S123="NC","NC",IF(R123="NC","NC",ROUND(((R123-S123)/R123)*100,0)))</f>
        <v>12</v>
      </c>
      <c r="AC123" s="16" t="str">
        <f>IF(Z123="NC","NC",IF(Z123&gt;=0,"perte","gain"))</f>
        <v>perte</v>
      </c>
      <c r="AD123" s="7" t="str">
        <f>IF(AA123="NC","NC",IF(AA123&gt;=0,"perte","gain"))</f>
        <v>gain</v>
      </c>
      <c r="AE123" s="7">
        <f>IF(T123="NC","NC",IF(S123="NC","NC",ROUND(((S123-T123)/S123)*100,0)))</f>
        <v>-8</v>
      </c>
      <c r="AF123" s="7">
        <f>IF(ISNUMBER(Table_2[[#This Row],[% perte de poids DH]]),AE123*(-1),"NC")</f>
        <v>8</v>
      </c>
      <c r="AG123" s="16" t="str">
        <f>IF(AE123="NC","non renseigné","renseigné")</f>
        <v>renseigné</v>
      </c>
      <c r="AH123" s="7" t="str">
        <f>IF(AB123="NC","non renseigné","renseigné")</f>
        <v>renseigné</v>
      </c>
      <c r="AI123" s="54" t="str">
        <f>IF(OR(Table_2[[#This Row],[albumine]]="NC",Table_2[[#This Row],[albumine]]=0),"non renseigné","renseigné")</f>
        <v>non renseigné</v>
      </c>
      <c r="AJ123" s="8" t="s">
        <v>92</v>
      </c>
      <c r="AK123" s="8" t="s">
        <v>644</v>
      </c>
      <c r="AL123" s="8" t="s">
        <v>92</v>
      </c>
      <c r="AM123" s="7">
        <v>0</v>
      </c>
      <c r="AN123" s="7">
        <v>0</v>
      </c>
      <c r="AO123" s="7">
        <v>0</v>
      </c>
      <c r="AP123" s="9">
        <v>42897</v>
      </c>
      <c r="AQ123" s="9">
        <v>42863</v>
      </c>
      <c r="AR123" s="7">
        <v>0</v>
      </c>
      <c r="AS123" s="7">
        <v>2</v>
      </c>
      <c r="AT123" s="7" t="s">
        <v>92</v>
      </c>
      <c r="AU123" s="7" t="s">
        <v>92</v>
      </c>
      <c r="AV123" s="7" t="s">
        <v>92</v>
      </c>
      <c r="AW123" s="7" t="s">
        <v>92</v>
      </c>
      <c r="AX123" s="8" t="s">
        <v>94</v>
      </c>
      <c r="AY123" s="8" t="s">
        <v>95</v>
      </c>
      <c r="AZ123" s="8" t="s">
        <v>95</v>
      </c>
      <c r="BA123" s="7" t="s">
        <v>92</v>
      </c>
      <c r="BB123" s="8" t="s">
        <v>94</v>
      </c>
      <c r="BC123" s="8" t="s">
        <v>94</v>
      </c>
      <c r="BD123" s="8" t="s">
        <v>113</v>
      </c>
      <c r="BE123" s="8" t="s">
        <v>114</v>
      </c>
      <c r="BF123" s="7" t="s">
        <v>92</v>
      </c>
      <c r="BG123" s="8" t="s">
        <v>95</v>
      </c>
      <c r="BH123" s="7" t="s">
        <v>92</v>
      </c>
      <c r="BI123" s="7" t="s">
        <v>92</v>
      </c>
      <c r="BJ123" s="7" t="s">
        <v>92</v>
      </c>
      <c r="BK123" s="7" t="s">
        <v>92</v>
      </c>
      <c r="BL123" s="8" t="s">
        <v>94</v>
      </c>
      <c r="BM123" s="7" t="s">
        <v>92</v>
      </c>
      <c r="BN123" s="7" t="s">
        <v>115</v>
      </c>
      <c r="BO123" s="9" t="s">
        <v>92</v>
      </c>
      <c r="BP123" s="7" t="s">
        <v>92</v>
      </c>
      <c r="BQ123" s="10" t="s">
        <v>95</v>
      </c>
      <c r="BR123" s="10" t="s">
        <v>94</v>
      </c>
      <c r="BS123" s="10" t="s">
        <v>105</v>
      </c>
      <c r="BT123" s="10" t="s">
        <v>95</v>
      </c>
      <c r="BU123" s="11" t="s">
        <v>92</v>
      </c>
      <c r="BV123" s="10" t="s">
        <v>92</v>
      </c>
      <c r="BW123" s="10" t="s">
        <v>92</v>
      </c>
      <c r="BX123" s="10"/>
      <c r="BY123" s="10"/>
      <c r="BZ123" s="10"/>
      <c r="CA123" s="10"/>
      <c r="CB123" s="10"/>
      <c r="CC123" s="10"/>
      <c r="CD123" s="10"/>
      <c r="CE123" s="10"/>
      <c r="CF123" s="7" t="s">
        <v>518</v>
      </c>
      <c r="CG123" s="7" t="s">
        <v>519</v>
      </c>
      <c r="CH123" s="10"/>
      <c r="CI123" s="17"/>
      <c r="CJ123" s="10"/>
      <c r="CK123" s="17"/>
      <c r="CL123" s="12" t="str">
        <f>IF( AND(ISNUMBER(CI123),ISNUMBER(CK123)),DATEDIF(CI123,CK123,"D"),"")</f>
        <v/>
      </c>
    </row>
    <row r="124" spans="1:90" ht="45">
      <c r="A124" s="7">
        <v>22</v>
      </c>
      <c r="B124" s="7" t="str">
        <f>IF(C124="201612","A",IF(C124="201706","B",IF(C124="201712","C",IF(C124="201806","D"))))</f>
        <v>B</v>
      </c>
      <c r="C124" s="54" t="str">
        <f>CONCATENATE(E124,IF(D124="décembre","12","06"))</f>
        <v>201706</v>
      </c>
      <c r="D124" s="8" t="s">
        <v>100</v>
      </c>
      <c r="E124" s="7">
        <v>2017</v>
      </c>
      <c r="F124" s="7" t="s">
        <v>520</v>
      </c>
      <c r="G124" s="7" t="s">
        <v>521</v>
      </c>
      <c r="H124" s="7">
        <v>65</v>
      </c>
      <c r="I124" s="8" t="s">
        <v>87</v>
      </c>
      <c r="J124" s="9">
        <v>18455</v>
      </c>
      <c r="K124" s="9">
        <v>42887</v>
      </c>
      <c r="L124" s="9">
        <v>42898</v>
      </c>
      <c r="M124" s="7">
        <v>11</v>
      </c>
      <c r="N124" s="8" t="s">
        <v>89</v>
      </c>
      <c r="O124" s="8" t="str">
        <f>IF(N124="Hemato","",IF(P124="CHC","Digestif",IF(P124="colon","Digestif",IF(P124="cholangiocarcinome","Digestif",IF(P124="corticosurrenalome","Surrenale",IF(P124="ependymome du cervelet","Cérébral",IF(P124="gastrique","Digestif",IF(P124="melanome","Cutané",IF(P124="oesophage","Digestif",IF(P124="ovaire","Gynécologique",IF(P124="pancreas","Digestif",IF(P124="prostate","Prostate",IF(P124="renal","Urinaire",IF(P124="sein","Gynécologique",IF(P124="TNE","TNE",IF(P124="uterus","Gynécologique",IF(P124="vessie","Urinaire",IF(P124="ORL","ORL",IF(P124="indeterminé","Indéterminé","")))))))))))))))))))</f>
        <v>Digestif</v>
      </c>
      <c r="P124" s="8" t="s">
        <v>161</v>
      </c>
      <c r="Q124" s="7">
        <v>160</v>
      </c>
      <c r="R124" s="7">
        <v>82</v>
      </c>
      <c r="S124" s="7">
        <v>80</v>
      </c>
      <c r="T124" s="7">
        <v>85</v>
      </c>
      <c r="U124" s="7">
        <f>IF('Référentiel recueil de données'!$Q124="NC","NC",IF('Référentiel recueil de données'!$S124="NC","NC",ROUND('Référentiel recueil de données'!$S124/('Référentiel recueil de données'!$Q124*'Référentiel recueil de données'!$Q124)*10000,0)))</f>
        <v>31</v>
      </c>
      <c r="V124" s="54" t="str">
        <f>IF(OR(Table_2[[#This Row],[interval imc]]="NC",Table_2[[#This Row],[interval imc]]=0),"non renseigné","renseigné")</f>
        <v>non renseigné</v>
      </c>
      <c r="W124" s="54" t="str">
        <f>IF('Référentiel recueil de données'!$U86="NC","NC",IF(U124&lt;18.5,"&lt;18,5",IF(AND(U124&gt;=18.5,U124&lt;25),"entre 18,5 et 25",IF(AND(U124&gt;=25,U124&lt;30),"entre 25 et 30",IF(U124&gt;=30,"supérieur à 30")))))</f>
        <v>NC</v>
      </c>
      <c r="X124" s="7">
        <v>3</v>
      </c>
      <c r="Y124" s="54" t="str">
        <f>IF(X124=0,0,IF(AND(X124&gt;0,X124&lt;5),"entre 1 et 5",IF(AND(X124&gt;=5,X124&lt;=10),"entre 5 et 10",IF(X124&gt;10,"supérieur à 10","????"))))</f>
        <v>entre 1 et 5</v>
      </c>
      <c r="Z124" s="54">
        <f>IF(AND(ISNUMBER(Table_2[[#This Row],[poids_entree]]),ISNUMBER(Table_2[[#This Row],[poids_sortie]])),Table_2[[#This Row],[poids_sortie]]-Table_2[[#This Row],[poids_entree]],"NC")</f>
        <v>5</v>
      </c>
      <c r="AA124" s="54">
        <f>IF(AND(ISNUMBER(Table_2[[#This Row],[poids_init]]),ISNUMBER(Table_2[[#This Row],[poids_entree]])),Table_2[[#This Row],[poids_entree]]-Table_2[[#This Row],[poids_init]],"NC")</f>
        <v>-2</v>
      </c>
      <c r="AB124" s="7">
        <f>IF(S124="NC","NC",IF(R124="NC","NC",ROUND(((R124-S124)/R124)*100,0)))</f>
        <v>2</v>
      </c>
      <c r="AC124" s="16" t="str">
        <f>IF(Z124="NC","NC",IF(Z124&gt;=0,"perte","gain"))</f>
        <v>perte</v>
      </c>
      <c r="AD124" s="7" t="str">
        <f>IF(AA124="NC","NC",IF(AA124&gt;=0,"perte","gain"))</f>
        <v>gain</v>
      </c>
      <c r="AE124" s="7">
        <f>IF(T124="NC","NC",IF(S124="NC","NC",ROUND(((S124-T124)/S124)*100,0)))</f>
        <v>-6</v>
      </c>
      <c r="AF124" s="7">
        <f>IF(ISNUMBER(Table_2[[#This Row],[% perte de poids DH]]),AE124*(-1),"NC")</f>
        <v>6</v>
      </c>
      <c r="AG124" s="16" t="str">
        <f>IF(AE124="NC","non renseigné","renseigné")</f>
        <v>renseigné</v>
      </c>
      <c r="AH124" s="7" t="str">
        <f>IF(AB124="NC","non renseigné","renseigné")</f>
        <v>renseigné</v>
      </c>
      <c r="AI124" s="54" t="str">
        <f>IF(OR(Table_2[[#This Row],[albumine]]="NC",Table_2[[#This Row],[albumine]]=0),"non renseigné","renseigné")</f>
        <v>non renseigné</v>
      </c>
      <c r="AJ124" s="8" t="s">
        <v>92</v>
      </c>
      <c r="AK124" s="8" t="s">
        <v>644</v>
      </c>
      <c r="AL124" s="8" t="s">
        <v>92</v>
      </c>
      <c r="AM124" s="7">
        <v>0</v>
      </c>
      <c r="AN124" s="7">
        <v>0</v>
      </c>
      <c r="AO124" s="7">
        <v>0</v>
      </c>
      <c r="AP124" s="9">
        <v>43322</v>
      </c>
      <c r="AQ124" s="9">
        <v>43322</v>
      </c>
      <c r="AR124" s="7">
        <v>0</v>
      </c>
      <c r="AS124" s="7">
        <v>0</v>
      </c>
      <c r="AT124" s="7" t="s">
        <v>92</v>
      </c>
      <c r="AU124" s="7" t="s">
        <v>92</v>
      </c>
      <c r="AV124" s="7" t="s">
        <v>92</v>
      </c>
      <c r="AW124" s="7" t="s">
        <v>92</v>
      </c>
      <c r="AX124" s="8" t="s">
        <v>95</v>
      </c>
      <c r="AY124" s="8" t="s">
        <v>95</v>
      </c>
      <c r="AZ124" s="7" t="s">
        <v>92</v>
      </c>
      <c r="BA124" s="7" t="s">
        <v>92</v>
      </c>
      <c r="BB124" s="7" t="s">
        <v>92</v>
      </c>
      <c r="BC124" s="8" t="s">
        <v>95</v>
      </c>
      <c r="BD124" s="8" t="s">
        <v>96</v>
      </c>
      <c r="BE124" s="7" t="s">
        <v>92</v>
      </c>
      <c r="BF124" s="7" t="s">
        <v>92</v>
      </c>
      <c r="BG124" s="7" t="s">
        <v>92</v>
      </c>
      <c r="BH124" s="7" t="s">
        <v>92</v>
      </c>
      <c r="BI124" s="7" t="s">
        <v>92</v>
      </c>
      <c r="BJ124" s="7" t="s">
        <v>92</v>
      </c>
      <c r="BK124" s="7" t="s">
        <v>92</v>
      </c>
      <c r="BL124" s="8" t="s">
        <v>95</v>
      </c>
      <c r="BM124" s="7" t="s">
        <v>92</v>
      </c>
      <c r="BN124" s="7" t="s">
        <v>92</v>
      </c>
      <c r="BO124" s="9" t="s">
        <v>92</v>
      </c>
      <c r="BP124" s="7" t="s">
        <v>92</v>
      </c>
      <c r="BQ124" s="10" t="s">
        <v>95</v>
      </c>
      <c r="BR124" s="10" t="s">
        <v>94</v>
      </c>
      <c r="BS124" s="10" t="s">
        <v>105</v>
      </c>
      <c r="BT124" s="10" t="s">
        <v>95</v>
      </c>
      <c r="BU124" s="11" t="s">
        <v>92</v>
      </c>
      <c r="BV124" s="10" t="s">
        <v>92</v>
      </c>
      <c r="BW124" s="10" t="s">
        <v>92</v>
      </c>
      <c r="BX124" s="10"/>
      <c r="BY124" s="10"/>
      <c r="BZ124" s="10"/>
      <c r="CA124" s="10"/>
      <c r="CB124" s="10"/>
      <c r="CC124" s="10"/>
      <c r="CD124" s="10"/>
      <c r="CE124" s="10"/>
      <c r="CF124" s="7" t="s">
        <v>522</v>
      </c>
      <c r="CG124" s="7" t="s">
        <v>92</v>
      </c>
      <c r="CH124" s="10"/>
      <c r="CI124" s="17"/>
      <c r="CJ124" s="10"/>
      <c r="CK124" s="17"/>
      <c r="CL124" s="12" t="str">
        <f>IF( AND(ISNUMBER(CI124),ISNUMBER(CK124)),DATEDIF(CI124,CK124,"D"),"")</f>
        <v/>
      </c>
    </row>
    <row r="125" spans="1:90" ht="30">
      <c r="A125" s="7">
        <v>142</v>
      </c>
      <c r="B125" s="7" t="str">
        <f>IF(C125="201612","A",IF(C125="201706","B",IF(C125="201712","C",IF(C125="201806","D"))))</f>
        <v>C</v>
      </c>
      <c r="C125" s="54" t="str">
        <f>CONCATENATE(E125,IF(D125="décembre","12","06"))</f>
        <v>201712</v>
      </c>
      <c r="D125" s="8" t="s">
        <v>84</v>
      </c>
      <c r="E125" s="7">
        <v>2017</v>
      </c>
      <c r="F125" s="7" t="s">
        <v>523</v>
      </c>
      <c r="G125" s="7" t="s">
        <v>524</v>
      </c>
      <c r="H125" s="7">
        <v>60</v>
      </c>
      <c r="I125" s="8" t="s">
        <v>87</v>
      </c>
      <c r="J125" s="9">
        <v>20887</v>
      </c>
      <c r="K125" s="9">
        <v>43041</v>
      </c>
      <c r="L125" s="9">
        <v>43074</v>
      </c>
      <c r="M125" s="7">
        <v>33</v>
      </c>
      <c r="N125" s="8" t="s">
        <v>89</v>
      </c>
      <c r="O125" s="8" t="str">
        <f>IF(N125="Hemato","",IF(P125="CHC","Digestif",IF(P125="colon","Digestif",IF(P125="cholangiocarcinome","Digestif",IF(P125="corticosurrenalome","Surrenale",IF(P125="ependymome du cervelet","Cérébral",IF(P125="gastrique","Digestif",IF(P125="melanome","Cutané",IF(P125="oesophage","Digestif",IF(P125="ovaire","Gynécologique",IF(P125="pancreas","Digestif",IF(P125="prostate","Prostate",IF(P125="renal","Urinaire",IF(P125="sein","Gynécologique",IF(P125="TNE","TNE",IF(P125="uterus","Gynécologique",IF(P125="vessie","Urinaire",IF(P125="ORL","ORL",IF(P125="indeterminé","Indéterminé","")))))))))))))))))))</f>
        <v>ORL</v>
      </c>
      <c r="P125" s="8" t="s">
        <v>454</v>
      </c>
      <c r="Q125" s="7">
        <v>154</v>
      </c>
      <c r="R125" s="7">
        <v>50</v>
      </c>
      <c r="S125" s="7">
        <v>38</v>
      </c>
      <c r="T125" s="7">
        <v>38</v>
      </c>
      <c r="U125" s="7">
        <f>IF('Référentiel recueil de données'!$Q125="NC","NC",IF('Référentiel recueil de données'!$S125="NC","NC",ROUND('Référentiel recueil de données'!$S125/('Référentiel recueil de données'!$Q125*'Référentiel recueil de données'!$Q125)*10000,0)))</f>
        <v>16</v>
      </c>
      <c r="V125" s="54" t="str">
        <f>IF(OR(Table_2[[#This Row],[interval imc]]="NC",Table_2[[#This Row],[interval imc]]=0),"non renseigné","renseigné")</f>
        <v>renseigné</v>
      </c>
      <c r="W125" s="54" t="str">
        <f>IF('Référentiel recueil de données'!$U103="NC","NC",IF(U125&lt;18.5,"&lt;18,5",IF(AND(U125&gt;=18.5,U125&lt;25),"entre 18,5 et 25",IF(AND(U125&gt;=25,U125&lt;30),"entre 25 et 30",IF(U125&gt;=30,"supérieur à 30")))))</f>
        <v>&lt;18,5</v>
      </c>
      <c r="X125" s="7">
        <v>4</v>
      </c>
      <c r="Y125" s="54" t="str">
        <f>IF(X125=0,0,IF(AND(X125&gt;0,X125&lt;5),"entre 1 et 5",IF(AND(X125&gt;=5,X125&lt;=10),"entre 5 et 10",IF(X125&gt;10,"supérieur à 10","????"))))</f>
        <v>entre 1 et 5</v>
      </c>
      <c r="Z125" s="54">
        <f>IF(AND(ISNUMBER(Table_2[[#This Row],[poids_entree]]),ISNUMBER(Table_2[[#This Row],[poids_sortie]])),Table_2[[#This Row],[poids_sortie]]-Table_2[[#This Row],[poids_entree]],"NC")</f>
        <v>0</v>
      </c>
      <c r="AA125" s="54">
        <f>IF(AND(ISNUMBER(Table_2[[#This Row],[poids_init]]),ISNUMBER(Table_2[[#This Row],[poids_entree]])),Table_2[[#This Row],[poids_entree]]-Table_2[[#This Row],[poids_init]],"NC")</f>
        <v>-12</v>
      </c>
      <c r="AB125" s="7">
        <f>IF(S125="NC","NC",IF(R125="NC","NC",ROUND(((R125-S125)/R125)*100,0)))</f>
        <v>24</v>
      </c>
      <c r="AC125" s="16" t="str">
        <f>IF(Z125="NC","NC",IF(Z125&gt;=0,"perte","gain"))</f>
        <v>perte</v>
      </c>
      <c r="AD125" s="7" t="str">
        <f>IF(AA125="NC","NC",IF(AA125&gt;=0,"perte","gain"))</f>
        <v>gain</v>
      </c>
      <c r="AE125" s="7">
        <f>IF(T125="NC","NC",IF(S125="NC","NC",ROUND(((S125-T125)/S125)*100,0)))</f>
        <v>0</v>
      </c>
      <c r="AF125" s="7">
        <f>IF(ISNUMBER(Table_2[[#This Row],[% perte de poids DH]]),AE125*(-1),"NC")</f>
        <v>0</v>
      </c>
      <c r="AG125" s="16" t="str">
        <f>IF(AE125="NC","non renseigné","renseigné")</f>
        <v>renseigné</v>
      </c>
      <c r="AH125" s="7" t="str">
        <f>IF(AB125="NC","non renseigné","renseigné")</f>
        <v>renseigné</v>
      </c>
      <c r="AI125" s="54" t="str">
        <f>IF(OR(Table_2[[#This Row],[albumine]]="NC",Table_2[[#This Row],[albumine]]=0),"non renseigné","renseigné")</f>
        <v>renseigné</v>
      </c>
      <c r="AJ125" s="7">
        <v>23</v>
      </c>
      <c r="AK125" s="8" t="s">
        <v>645</v>
      </c>
      <c r="AL125" s="7" t="s">
        <v>92</v>
      </c>
      <c r="AM125" s="7" t="s">
        <v>92</v>
      </c>
      <c r="AN125" s="8" t="s">
        <v>94</v>
      </c>
      <c r="AO125" s="7">
        <v>0.74</v>
      </c>
      <c r="AP125" s="9">
        <v>43080</v>
      </c>
      <c r="AQ125" s="9">
        <v>43067</v>
      </c>
      <c r="AR125" s="7">
        <v>3</v>
      </c>
      <c r="AS125" s="7">
        <v>2</v>
      </c>
      <c r="AT125" s="7" t="s">
        <v>288</v>
      </c>
      <c r="AU125" s="8" t="s">
        <v>94</v>
      </c>
      <c r="AV125" s="8" t="s">
        <v>94</v>
      </c>
      <c r="AW125" s="7" t="s">
        <v>151</v>
      </c>
      <c r="AX125" s="8" t="s">
        <v>94</v>
      </c>
      <c r="AY125" s="8" t="s">
        <v>94</v>
      </c>
      <c r="AZ125" s="8" t="s">
        <v>94</v>
      </c>
      <c r="BA125" s="8" t="s">
        <v>94</v>
      </c>
      <c r="BB125" s="8" t="s">
        <v>94</v>
      </c>
      <c r="BC125" s="8" t="s">
        <v>94</v>
      </c>
      <c r="BD125" s="7" t="s">
        <v>175</v>
      </c>
      <c r="BE125" s="7" t="s">
        <v>92</v>
      </c>
      <c r="BF125" s="7" t="s">
        <v>92</v>
      </c>
      <c r="BG125" s="8" t="s">
        <v>94</v>
      </c>
      <c r="BH125" s="7" t="s">
        <v>92</v>
      </c>
      <c r="BI125" s="8" t="s">
        <v>94</v>
      </c>
      <c r="BJ125" s="8" t="s">
        <v>94</v>
      </c>
      <c r="BK125" s="8" t="s">
        <v>94</v>
      </c>
      <c r="BL125" s="8" t="s">
        <v>95</v>
      </c>
      <c r="BM125" s="7" t="s">
        <v>92</v>
      </c>
      <c r="BN125" s="7" t="s">
        <v>92</v>
      </c>
      <c r="BO125" s="9" t="s">
        <v>92</v>
      </c>
      <c r="BP125" s="7" t="s">
        <v>92</v>
      </c>
      <c r="BQ125" s="10" t="s">
        <v>95</v>
      </c>
      <c r="BR125" s="10" t="s">
        <v>94</v>
      </c>
      <c r="BS125" s="10" t="s">
        <v>105</v>
      </c>
      <c r="BT125" s="10" t="s">
        <v>95</v>
      </c>
      <c r="BU125" s="11" t="s">
        <v>92</v>
      </c>
      <c r="BV125" s="10" t="s">
        <v>92</v>
      </c>
      <c r="BW125" s="10" t="s">
        <v>92</v>
      </c>
      <c r="BX125" s="10"/>
      <c r="BY125" s="10"/>
      <c r="BZ125" s="10"/>
      <c r="CA125" s="10"/>
      <c r="CB125" s="10"/>
      <c r="CC125" s="10"/>
      <c r="CD125" s="10"/>
      <c r="CE125" s="10"/>
      <c r="CF125" s="7" t="s">
        <v>92</v>
      </c>
      <c r="CG125" s="7" t="s">
        <v>525</v>
      </c>
      <c r="CH125" s="10"/>
      <c r="CI125" s="17"/>
      <c r="CJ125" s="10"/>
      <c r="CK125" s="17"/>
      <c r="CL125" s="12" t="str">
        <f>IF( AND(ISNUMBER(CI125),ISNUMBER(CK125)),DATEDIF(CI125,CK125,"D"),"")</f>
        <v/>
      </c>
    </row>
    <row r="126" spans="1:90" ht="30">
      <c r="A126" s="7">
        <v>74</v>
      </c>
      <c r="B126" s="7" t="str">
        <f>IF(C126="201612","A",IF(C126="201706","B",IF(C126="201712","C",IF(C126="201806","D"))))</f>
        <v>A</v>
      </c>
      <c r="C126" s="54" t="str">
        <f>CONCATENATE(E126,IF(D126="décembre","12","06"))</f>
        <v>201612</v>
      </c>
      <c r="D126" s="8" t="s">
        <v>84</v>
      </c>
      <c r="E126" s="7">
        <v>2016</v>
      </c>
      <c r="F126" s="7" t="s">
        <v>526</v>
      </c>
      <c r="G126" s="7" t="s">
        <v>527</v>
      </c>
      <c r="H126" s="7">
        <v>86</v>
      </c>
      <c r="I126" s="8" t="s">
        <v>136</v>
      </c>
      <c r="J126" s="9">
        <v>11198</v>
      </c>
      <c r="K126" s="9">
        <v>42712</v>
      </c>
      <c r="L126" s="9">
        <v>42719</v>
      </c>
      <c r="M126" s="7">
        <v>7</v>
      </c>
      <c r="N126" s="8" t="s">
        <v>89</v>
      </c>
      <c r="O126" s="8" t="str">
        <f>IF(N126="Hemato","",IF(P126="CHC","Digestif",IF(P126="colon","Digestif",IF(P126="cholangiocarcinome","Digestif",IF(P126="corticosurrenalome","Surrenale",IF(P126="ependymome du cervelet","Cérébral",IF(P126="gastrique","Digestif",IF(P126="melanome","Cutané",IF(P126="oesophage","Digestif",IF(P126="ovaire","Gynécologique",IF(P126="pancreas","Digestif",IF(P126="prostate","Prostate",IF(P126="renal","Urinaire",IF(P126="sein","Gynécologique",IF(P126="TNE","TNE",IF(P126="uterus","Gynécologique",IF(P126="vessie","Urinaire",IF(P126="ORL","ORL",IF(P126="indeterminé","Indéterminé","")))))))))))))))))))</f>
        <v>Prostate</v>
      </c>
      <c r="P126" s="8" t="s">
        <v>209</v>
      </c>
      <c r="Q126" s="7">
        <v>167</v>
      </c>
      <c r="R126" s="7" t="s">
        <v>92</v>
      </c>
      <c r="S126" s="7">
        <v>50</v>
      </c>
      <c r="T126" s="7">
        <v>48</v>
      </c>
      <c r="U126" s="7">
        <f>IF('Référentiel recueil de données'!$Q126="NC","NC",IF('Référentiel recueil de données'!$S126="NC","NC",ROUND('Référentiel recueil de données'!$S126/('Référentiel recueil de données'!$Q126*'Référentiel recueil de données'!$Q126)*10000,0)))</f>
        <v>18</v>
      </c>
      <c r="V126" s="54" t="str">
        <f>IF(OR(Table_2[[#This Row],[interval imc]]="NC",Table_2[[#This Row],[interval imc]]=0),"non renseigné","renseigné")</f>
        <v>non renseigné</v>
      </c>
      <c r="W126" s="54" t="str">
        <f>IF('Référentiel recueil de données'!$U87="NC","NC",IF(U126&lt;18.5,"&lt;18,5",IF(AND(U126&gt;=18.5,U126&lt;25),"entre 18,5 et 25",IF(AND(U126&gt;=25,U126&lt;30),"entre 25 et 30",IF(U126&gt;=30,"supérieur à 30")))))</f>
        <v>NC</v>
      </c>
      <c r="X126" s="7">
        <v>2</v>
      </c>
      <c r="Y126" s="54" t="str">
        <f>IF(X126=0,0,IF(AND(X126&gt;0,X126&lt;5),"entre 1 et 5",IF(AND(X126&gt;=5,X126&lt;=10),"entre 5 et 10",IF(X126&gt;10,"supérieur à 10","????"))))</f>
        <v>entre 1 et 5</v>
      </c>
      <c r="Z126" s="54">
        <f>IF(AND(ISNUMBER(Table_2[[#This Row],[poids_entree]]),ISNUMBER(Table_2[[#This Row],[poids_sortie]])),Table_2[[#This Row],[poids_sortie]]-Table_2[[#This Row],[poids_entree]],"NC")</f>
        <v>-2</v>
      </c>
      <c r="AA126" s="54" t="str">
        <f>IF(AND(ISNUMBER(Table_2[[#This Row],[poids_init]]),ISNUMBER(Table_2[[#This Row],[poids_entree]])),Table_2[[#This Row],[poids_entree]]-Table_2[[#This Row],[poids_init]],"NC")</f>
        <v>NC</v>
      </c>
      <c r="AB126" s="7" t="str">
        <f>IF(S126="NC","NC",IF(R126="NC","NC",ROUND(((R126-S126)/R126)*100,0)))</f>
        <v>NC</v>
      </c>
      <c r="AC126" s="16" t="str">
        <f>IF(Z126="NC","NC",IF(Z126&gt;=0,"perte","gain"))</f>
        <v>gain</v>
      </c>
      <c r="AD126" s="7" t="str">
        <f>IF(AA126="NC","NC",IF(AA126&gt;=0,"perte","gain"))</f>
        <v>NC</v>
      </c>
      <c r="AE126" s="7">
        <f>IF(T126="NC","NC",IF(S126="NC","NC",ROUND(((S126-T126)/S126)*100,0)))</f>
        <v>4</v>
      </c>
      <c r="AF126" s="7">
        <f>IF(ISNUMBER(Table_2[[#This Row],[% perte de poids DH]]),AE126*(-1),"NC")</f>
        <v>-4</v>
      </c>
      <c r="AG126" s="16" t="str">
        <f>IF(AE126="NC","non renseigné","renseigné")</f>
        <v>renseigné</v>
      </c>
      <c r="AH126" s="7" t="str">
        <f>IF(AB126="NC","non renseigné","renseigné")</f>
        <v>non renseigné</v>
      </c>
      <c r="AI126" s="54" t="str">
        <f>IF(OR(Table_2[[#This Row],[albumine]]="NC",Table_2[[#This Row],[albumine]]=0),"non renseigné","renseigné")</f>
        <v>non renseigné</v>
      </c>
      <c r="AJ126" s="8" t="s">
        <v>92</v>
      </c>
      <c r="AK126" s="8" t="s">
        <v>645</v>
      </c>
      <c r="AL126" s="8" t="s">
        <v>92</v>
      </c>
      <c r="AM126" s="7">
        <v>65</v>
      </c>
      <c r="AN126" s="7">
        <v>0</v>
      </c>
      <c r="AO126" s="7">
        <v>0</v>
      </c>
      <c r="AP126" s="9">
        <v>42864</v>
      </c>
      <c r="AQ126" s="9">
        <v>42695</v>
      </c>
      <c r="AR126" s="7">
        <v>1</v>
      </c>
      <c r="AS126" s="7">
        <v>0</v>
      </c>
      <c r="AT126" s="7" t="s">
        <v>92</v>
      </c>
      <c r="AU126" s="7" t="s">
        <v>92</v>
      </c>
      <c r="AV126" s="7" t="s">
        <v>92</v>
      </c>
      <c r="AW126" s="7" t="s">
        <v>92</v>
      </c>
      <c r="AX126" s="8" t="s">
        <v>95</v>
      </c>
      <c r="AY126" s="8" t="s">
        <v>95</v>
      </c>
      <c r="AZ126" s="8" t="s">
        <v>94</v>
      </c>
      <c r="BA126" s="7" t="s">
        <v>92</v>
      </c>
      <c r="BB126" s="7" t="s">
        <v>92</v>
      </c>
      <c r="BC126" s="8" t="s">
        <v>95</v>
      </c>
      <c r="BD126" s="8" t="s">
        <v>113</v>
      </c>
      <c r="BE126" s="8" t="s">
        <v>114</v>
      </c>
      <c r="BF126" s="7" t="s">
        <v>92</v>
      </c>
      <c r="BG126" s="7" t="s">
        <v>92</v>
      </c>
      <c r="BH126" s="7" t="s">
        <v>92</v>
      </c>
      <c r="BI126" s="7" t="s">
        <v>92</v>
      </c>
      <c r="BJ126" s="7" t="s">
        <v>92</v>
      </c>
      <c r="BK126" s="7" t="s">
        <v>92</v>
      </c>
      <c r="BL126" s="7" t="s">
        <v>92</v>
      </c>
      <c r="BM126" s="7" t="s">
        <v>92</v>
      </c>
      <c r="BN126" s="7" t="s">
        <v>92</v>
      </c>
      <c r="BO126" s="9" t="s">
        <v>92</v>
      </c>
      <c r="BP126" s="7">
        <v>0</v>
      </c>
      <c r="BQ126" s="10" t="s">
        <v>95</v>
      </c>
      <c r="BR126" s="10" t="s">
        <v>94</v>
      </c>
      <c r="BS126" s="10" t="s">
        <v>105</v>
      </c>
      <c r="BT126" s="10" t="s">
        <v>95</v>
      </c>
      <c r="BU126" s="11" t="s">
        <v>92</v>
      </c>
      <c r="BV126" s="10" t="s">
        <v>92</v>
      </c>
      <c r="BW126" s="10" t="s">
        <v>92</v>
      </c>
      <c r="BX126" s="10"/>
      <c r="BY126" s="10"/>
      <c r="BZ126" s="10"/>
      <c r="CA126" s="10"/>
      <c r="CB126" s="10"/>
      <c r="CC126" s="10"/>
      <c r="CD126" s="10"/>
      <c r="CE126" s="10"/>
      <c r="CF126" s="7" t="s">
        <v>528</v>
      </c>
      <c r="CG126" s="7" t="s">
        <v>529</v>
      </c>
      <c r="CH126" s="10"/>
      <c r="CI126" s="17"/>
      <c r="CJ126" s="10"/>
      <c r="CK126" s="17"/>
      <c r="CL126" s="12" t="str">
        <f>IF( AND(ISNUMBER(CI126),ISNUMBER(CK126)),DATEDIF(CI126,CK126,"D"),"")</f>
        <v/>
      </c>
    </row>
    <row r="127" spans="1:90" ht="30">
      <c r="A127" s="7">
        <v>143</v>
      </c>
      <c r="B127" s="7" t="str">
        <f>IF(C127="201612","A",IF(C127="201706","B",IF(C127="201712","C",IF(C127="201806","D"))))</f>
        <v>C</v>
      </c>
      <c r="C127" s="54" t="str">
        <f>CONCATENATE(E127,IF(D127="décembre","12","06"))</f>
        <v>201712</v>
      </c>
      <c r="D127" s="8" t="s">
        <v>84</v>
      </c>
      <c r="E127" s="7">
        <v>2017</v>
      </c>
      <c r="F127" s="7" t="s">
        <v>530</v>
      </c>
      <c r="G127" s="7" t="s">
        <v>531</v>
      </c>
      <c r="H127" s="7">
        <v>61</v>
      </c>
      <c r="I127" s="8" t="s">
        <v>136</v>
      </c>
      <c r="J127" s="9">
        <v>20523</v>
      </c>
      <c r="K127" s="9">
        <v>43067</v>
      </c>
      <c r="L127" s="9">
        <v>43082</v>
      </c>
      <c r="M127" s="7">
        <v>15</v>
      </c>
      <c r="N127" s="8" t="s">
        <v>89</v>
      </c>
      <c r="O127" s="8" t="str">
        <f>IF(N127="Hemato","",IF(P127="CHC","Digestif",IF(P127="colon","Digestif",IF(P127="cholangiocarcinome","Digestif",IF(P127="corticosurrenalome","Surrenale",IF(P127="ependymome du cervelet","Cérébral",IF(P127="gastrique","Digestif",IF(P127="melanome","Cutané",IF(P127="oesophage","Digestif",IF(P127="ovaire","Gynécologique",IF(P127="pancreas","Digestif",IF(P127="prostate","Prostate",IF(P127="renal","Urinaire",IF(P127="sein","Gynécologique",IF(P127="TNE","TNE",IF(P127="uterus","Gynécologique",IF(P127="vessie","Urinaire",IF(P127="ORL","ORL",IF(P127="indeterminé","Indéterminé","")))))))))))))))))))</f>
        <v>Digestif</v>
      </c>
      <c r="P127" s="8" t="s">
        <v>137</v>
      </c>
      <c r="Q127" s="7">
        <v>170</v>
      </c>
      <c r="R127" s="7">
        <v>96</v>
      </c>
      <c r="S127" s="7">
        <v>83</v>
      </c>
      <c r="T127" s="7">
        <v>76</v>
      </c>
      <c r="U127" s="7">
        <f>IF('Référentiel recueil de données'!$Q127="NC","NC",IF('Référentiel recueil de données'!$S127="NC","NC",ROUND('Référentiel recueil de données'!$S127/('Référentiel recueil de données'!$Q127*'Référentiel recueil de données'!$Q127)*10000,0)))</f>
        <v>29</v>
      </c>
      <c r="V127" s="54" t="str">
        <f>IF(OR(Table_2[[#This Row],[interval imc]]="NC",Table_2[[#This Row],[interval imc]]=0),"non renseigné","renseigné")</f>
        <v>renseigné</v>
      </c>
      <c r="W127" s="54" t="str">
        <f>IF('Référentiel recueil de données'!$U73="NC","NC",IF(U127&lt;18.5,"&lt;18,5",IF(AND(U127&gt;=18.5,U127&lt;25),"entre 18,5 et 25",IF(AND(U127&gt;=25,U127&lt;30),"entre 25 et 30",IF(U127&gt;=30,"supérieur à 30")))))</f>
        <v>entre 25 et 30</v>
      </c>
      <c r="X127" s="7">
        <v>2</v>
      </c>
      <c r="Y127" s="54" t="str">
        <f>IF(X127=0,0,IF(AND(X127&gt;0,X127&lt;5),"entre 1 et 5",IF(AND(X127&gt;=5,X127&lt;=10),"entre 5 et 10",IF(X127&gt;10,"supérieur à 10","????"))))</f>
        <v>entre 1 et 5</v>
      </c>
      <c r="Z127" s="54">
        <f>IF(AND(ISNUMBER(Table_2[[#This Row],[poids_entree]]),ISNUMBER(Table_2[[#This Row],[poids_sortie]])),Table_2[[#This Row],[poids_sortie]]-Table_2[[#This Row],[poids_entree]],"NC")</f>
        <v>-7</v>
      </c>
      <c r="AA127" s="54">
        <f>IF(AND(ISNUMBER(Table_2[[#This Row],[poids_init]]),ISNUMBER(Table_2[[#This Row],[poids_entree]])),Table_2[[#This Row],[poids_entree]]-Table_2[[#This Row],[poids_init]],"NC")</f>
        <v>-13</v>
      </c>
      <c r="AB127" s="7">
        <f>IF(S127="NC","NC",IF(R127="NC","NC",ROUND(((R127-S127)/R127)*100,0)))</f>
        <v>14</v>
      </c>
      <c r="AC127" s="16" t="str">
        <f>IF(Z127="NC","NC",IF(Z127&gt;=0,"perte","gain"))</f>
        <v>gain</v>
      </c>
      <c r="AD127" s="7" t="str">
        <f>IF(AA127="NC","NC",IF(AA127&gt;=0,"perte","gain"))</f>
        <v>gain</v>
      </c>
      <c r="AE127" s="7">
        <f>IF(T127="NC","NC",IF(S127="NC","NC",ROUND(((S127-T127)/S127)*100,0)))</f>
        <v>8</v>
      </c>
      <c r="AF127" s="7">
        <f>IF(ISNUMBER(Table_2[[#This Row],[% perte de poids DH]]),AE127*(-1),"NC")</f>
        <v>-8</v>
      </c>
      <c r="AG127" s="16" t="str">
        <f>IF(AE127="NC","non renseigné","renseigné")</f>
        <v>renseigné</v>
      </c>
      <c r="AH127" s="7" t="str">
        <f>IF(AB127="NC","non renseigné","renseigné")</f>
        <v>renseigné</v>
      </c>
      <c r="AI127" s="54" t="str">
        <f>IF(OR(Table_2[[#This Row],[albumine]]="NC",Table_2[[#This Row],[albumine]]=0),"non renseigné","renseigné")</f>
        <v>renseigné</v>
      </c>
      <c r="AJ127" s="7">
        <v>16</v>
      </c>
      <c r="AK127" s="8" t="s">
        <v>645</v>
      </c>
      <c r="AL127" s="7" t="s">
        <v>92</v>
      </c>
      <c r="AM127" s="7" t="s">
        <v>92</v>
      </c>
      <c r="AN127" s="8" t="s">
        <v>94</v>
      </c>
      <c r="AO127" s="7">
        <v>0.86</v>
      </c>
      <c r="AP127" s="9">
        <v>43162</v>
      </c>
      <c r="AQ127" s="9">
        <v>43076</v>
      </c>
      <c r="AR127" s="7">
        <v>1</v>
      </c>
      <c r="AS127" s="7">
        <v>2</v>
      </c>
      <c r="AT127" s="7" t="s">
        <v>288</v>
      </c>
      <c r="AU127" s="8" t="s">
        <v>94</v>
      </c>
      <c r="AV127" s="8" t="s">
        <v>95</v>
      </c>
      <c r="AW127" s="7" t="s">
        <v>92</v>
      </c>
      <c r="AX127" s="8" t="s">
        <v>94</v>
      </c>
      <c r="AY127" s="8" t="s">
        <v>94</v>
      </c>
      <c r="AZ127" s="8" t="s">
        <v>94</v>
      </c>
      <c r="BA127" s="8" t="s">
        <v>94</v>
      </c>
      <c r="BB127" s="8" t="s">
        <v>94</v>
      </c>
      <c r="BC127" s="8" t="s">
        <v>94</v>
      </c>
      <c r="BD127" s="7" t="s">
        <v>175</v>
      </c>
      <c r="BE127" s="7" t="s">
        <v>92</v>
      </c>
      <c r="BF127" s="7" t="s">
        <v>92</v>
      </c>
      <c r="BG127" s="7" t="s">
        <v>92</v>
      </c>
      <c r="BH127" s="7" t="s">
        <v>92</v>
      </c>
      <c r="BI127" s="7" t="s">
        <v>92</v>
      </c>
      <c r="BJ127" s="7" t="s">
        <v>92</v>
      </c>
      <c r="BK127" s="8" t="s">
        <v>94</v>
      </c>
      <c r="BL127" s="8" t="s">
        <v>95</v>
      </c>
      <c r="BM127" s="7" t="s">
        <v>92</v>
      </c>
      <c r="BN127" s="7" t="s">
        <v>92</v>
      </c>
      <c r="BO127" s="9" t="s">
        <v>92</v>
      </c>
      <c r="BP127" s="7" t="s">
        <v>92</v>
      </c>
      <c r="BQ127" s="10" t="s">
        <v>95</v>
      </c>
      <c r="BR127" s="10" t="s">
        <v>94</v>
      </c>
      <c r="BS127" s="10" t="s">
        <v>105</v>
      </c>
      <c r="BT127" s="10" t="s">
        <v>95</v>
      </c>
      <c r="BU127" s="11" t="s">
        <v>92</v>
      </c>
      <c r="BV127" s="10" t="s">
        <v>92</v>
      </c>
      <c r="BW127" s="10" t="s">
        <v>92</v>
      </c>
      <c r="BX127" s="10"/>
      <c r="BY127" s="10"/>
      <c r="BZ127" s="10"/>
      <c r="CA127" s="10"/>
      <c r="CB127" s="10"/>
      <c r="CC127" s="10"/>
      <c r="CD127" s="10"/>
      <c r="CE127" s="10"/>
      <c r="CF127" s="7" t="s">
        <v>92</v>
      </c>
      <c r="CG127" s="7" t="s">
        <v>532</v>
      </c>
      <c r="CH127" s="10"/>
      <c r="CI127" s="17"/>
      <c r="CJ127" s="10"/>
      <c r="CK127" s="17"/>
      <c r="CL127" s="12" t="str">
        <f>IF( AND(ISNUMBER(CI127),ISNUMBER(CK127)),DATEDIF(CI127,CK127,"D"),"")</f>
        <v/>
      </c>
    </row>
    <row r="128" spans="1:90" ht="30">
      <c r="A128" s="7">
        <v>64</v>
      </c>
      <c r="B128" s="7" t="str">
        <f>IF(C128="201612","A",IF(C128="201706","B",IF(C128="201712","C",IF(C128="201806","D"))))</f>
        <v>A</v>
      </c>
      <c r="C128" s="54" t="str">
        <f>CONCATENATE(E128,IF(D128="décembre","12","06"))</f>
        <v>201612</v>
      </c>
      <c r="D128" s="8" t="s">
        <v>84</v>
      </c>
      <c r="E128" s="7">
        <v>2016</v>
      </c>
      <c r="F128" s="7" t="s">
        <v>533</v>
      </c>
      <c r="G128" s="7" t="s">
        <v>534</v>
      </c>
      <c r="H128" s="7">
        <v>81</v>
      </c>
      <c r="I128" s="8" t="s">
        <v>87</v>
      </c>
      <c r="J128" s="9">
        <v>12784</v>
      </c>
      <c r="K128" s="9">
        <v>42709</v>
      </c>
      <c r="L128" s="9">
        <v>42716</v>
      </c>
      <c r="M128" s="7">
        <v>7</v>
      </c>
      <c r="N128" s="8" t="s">
        <v>130</v>
      </c>
      <c r="O128" s="8" t="str">
        <f>IF(N128="Hemato","",IF(P128="CHC","Digestif",IF(P128="colon","Digestif",IF(P128="cholangiocarcinome","Digestif",IF(P128="corticosurrenalome","Surrenale",IF(P128="ependymome du cervelet","Cérébral",IF(P128="gastrique","Digestif",IF(P128="melanome","Cutané",IF(P128="oesophage","Digestif",IF(P128="ovaire","Gynécologique",IF(P128="pancreas","Digestif",IF(P128="prostate","Prostate",IF(P128="renal","Urinaire",IF(P128="sein","Gynécologique",IF(P128="TNE","TNE",IF(P128="uterus","Gynécologique",IF(P128="vessie","Urinaire",IF(P128="ORL","ORL",IF(P128="indeterminé","Indéterminé","")))))))))))))))))))</f>
        <v/>
      </c>
      <c r="P128" s="8" t="s">
        <v>416</v>
      </c>
      <c r="Q128" s="7">
        <v>166</v>
      </c>
      <c r="R128" s="7">
        <v>61</v>
      </c>
      <c r="S128" s="7">
        <v>56</v>
      </c>
      <c r="T128" s="7" t="s">
        <v>92</v>
      </c>
      <c r="U128" s="7">
        <f>IF('Référentiel recueil de données'!$Q128="NC","NC",IF('Référentiel recueil de données'!$S128="NC","NC",ROUND('Référentiel recueil de données'!$S128/('Référentiel recueil de données'!$Q128*'Référentiel recueil de données'!$Q128)*10000,0)))</f>
        <v>20</v>
      </c>
      <c r="V128" s="54" t="str">
        <f>IF(OR(Table_2[[#This Row],[interval imc]]="NC",Table_2[[#This Row],[interval imc]]=0),"non renseigné","renseigné")</f>
        <v>renseigné</v>
      </c>
      <c r="W128" s="54" t="str">
        <f>IF('Référentiel recueil de données'!$U63="NC","NC",IF(U128&lt;18.5,"&lt;18,5",IF(AND(U128&gt;=18.5,U128&lt;25),"entre 18,5 et 25",IF(AND(U128&gt;=25,U128&lt;30),"entre 25 et 30",IF(U128&gt;=30,"supérieur à 30")))))</f>
        <v>entre 18,5 et 25</v>
      </c>
      <c r="X128" s="7">
        <v>1</v>
      </c>
      <c r="Y128" s="54" t="str">
        <f>IF(X128=0,0,IF(AND(X128&gt;0,X128&lt;5),"entre 1 et 5",IF(AND(X128&gt;=5,X128&lt;=10),"entre 5 et 10",IF(X128&gt;10,"supérieur à 10","????"))))</f>
        <v>entre 1 et 5</v>
      </c>
      <c r="Z128" s="54" t="str">
        <f>IF(AND(ISNUMBER(Table_2[[#This Row],[poids_entree]]),ISNUMBER(Table_2[[#This Row],[poids_sortie]])),Table_2[[#This Row],[poids_sortie]]-Table_2[[#This Row],[poids_entree]],"NC")</f>
        <v>NC</v>
      </c>
      <c r="AA128" s="54">
        <f>IF(AND(ISNUMBER(Table_2[[#This Row],[poids_init]]),ISNUMBER(Table_2[[#This Row],[poids_entree]])),Table_2[[#This Row],[poids_entree]]-Table_2[[#This Row],[poids_init]],"NC")</f>
        <v>-5</v>
      </c>
      <c r="AB128" s="7">
        <f>IF(S128="NC","NC",IF(R128="NC","NC",ROUND(((R128-S128)/R128)*100,0)))</f>
        <v>8</v>
      </c>
      <c r="AC128" s="16" t="str">
        <f>IF(Z128="NC","NC",IF(Z128&gt;=0,"perte","gain"))</f>
        <v>NC</v>
      </c>
      <c r="AD128" s="7" t="str">
        <f>IF(AA128="NC","NC",IF(AA128&gt;=0,"perte","gain"))</f>
        <v>gain</v>
      </c>
      <c r="AE128" s="7" t="str">
        <f>IF(T128="NC","NC",IF(S128="NC","NC",ROUND(((S128-T128)/S128)*100,0)))</f>
        <v>NC</v>
      </c>
      <c r="AF128" s="7" t="str">
        <f>IF(ISNUMBER(Table_2[[#This Row],[% perte de poids DH]]),AE128*(-1),"NC")</f>
        <v>NC</v>
      </c>
      <c r="AG128" s="16" t="str">
        <f>IF(AE128="NC","non renseigné","renseigné")</f>
        <v>non renseigné</v>
      </c>
      <c r="AH128" s="7" t="str">
        <f>IF(AB128="NC","non renseigné","renseigné")</f>
        <v>renseigné</v>
      </c>
      <c r="AI128" s="54" t="str">
        <f>IF(OR(Table_2[[#This Row],[albumine]]="NC",Table_2[[#This Row],[albumine]]=0),"non renseigné","renseigné")</f>
        <v>non renseigné</v>
      </c>
      <c r="AJ128" s="8" t="s">
        <v>535</v>
      </c>
      <c r="AK128" s="8" t="s">
        <v>644</v>
      </c>
      <c r="AL128" s="8" t="s">
        <v>92</v>
      </c>
      <c r="AM128" s="7">
        <v>0</v>
      </c>
      <c r="AN128" s="8" t="s">
        <v>95</v>
      </c>
      <c r="AO128" s="7">
        <v>0</v>
      </c>
      <c r="AP128" s="9">
        <v>42887</v>
      </c>
      <c r="AQ128" s="9">
        <v>42753</v>
      </c>
      <c r="AR128" s="7">
        <v>0</v>
      </c>
      <c r="AS128" s="7">
        <v>0</v>
      </c>
      <c r="AT128" s="7" t="s">
        <v>132</v>
      </c>
      <c r="AU128" s="7" t="s">
        <v>92</v>
      </c>
      <c r="AV128" s="7" t="s">
        <v>92</v>
      </c>
      <c r="AW128" s="7" t="s">
        <v>92</v>
      </c>
      <c r="AX128" s="8" t="s">
        <v>94</v>
      </c>
      <c r="AY128" s="8" t="s">
        <v>95</v>
      </c>
      <c r="AZ128" s="8" t="s">
        <v>95</v>
      </c>
      <c r="BA128" s="7" t="s">
        <v>92</v>
      </c>
      <c r="BB128" s="7" t="s">
        <v>92</v>
      </c>
      <c r="BC128" s="8" t="s">
        <v>95</v>
      </c>
      <c r="BD128" s="8" t="s">
        <v>96</v>
      </c>
      <c r="BE128" s="7" t="s">
        <v>92</v>
      </c>
      <c r="BF128" s="7" t="s">
        <v>92</v>
      </c>
      <c r="BG128" s="7" t="s">
        <v>92</v>
      </c>
      <c r="BH128" s="8" t="s">
        <v>95</v>
      </c>
      <c r="BI128" s="8" t="s">
        <v>95</v>
      </c>
      <c r="BJ128" s="8" t="s">
        <v>95</v>
      </c>
      <c r="BK128" s="8" t="s">
        <v>95</v>
      </c>
      <c r="BL128" s="8" t="s">
        <v>95</v>
      </c>
      <c r="BM128" s="7" t="s">
        <v>92</v>
      </c>
      <c r="BN128" s="7" t="s">
        <v>92</v>
      </c>
      <c r="BO128" s="9">
        <v>42675</v>
      </c>
      <c r="BP128" s="7">
        <v>0</v>
      </c>
      <c r="BQ128" s="10" t="s">
        <v>116</v>
      </c>
      <c r="BR128" s="10" t="s">
        <v>116</v>
      </c>
      <c r="BS128" s="10" t="s">
        <v>116</v>
      </c>
      <c r="BT128" s="10" t="s">
        <v>95</v>
      </c>
      <c r="BU128" s="11" t="s">
        <v>92</v>
      </c>
      <c r="BV128" s="10" t="s">
        <v>92</v>
      </c>
      <c r="BW128" s="10" t="s">
        <v>92</v>
      </c>
      <c r="BX128" s="10"/>
      <c r="BY128" s="10"/>
      <c r="BZ128" s="10"/>
      <c r="CA128" s="10"/>
      <c r="CB128" s="10"/>
      <c r="CC128" s="10"/>
      <c r="CD128" s="10"/>
      <c r="CE128" s="10"/>
      <c r="CF128" s="7" t="s">
        <v>92</v>
      </c>
      <c r="CG128" s="7" t="s">
        <v>92</v>
      </c>
      <c r="CH128" s="10"/>
      <c r="CI128" s="17"/>
      <c r="CJ128" s="10"/>
      <c r="CK128" s="17"/>
      <c r="CL128" s="12" t="str">
        <f>IF( AND(ISNUMBER(CI128),ISNUMBER(CK128)),DATEDIF(CI128,CK128,"D"),"")</f>
        <v/>
      </c>
    </row>
    <row r="129" spans="1:90" ht="30">
      <c r="A129" s="7">
        <v>144</v>
      </c>
      <c r="B129" s="7" t="str">
        <f>IF(C129="201612","A",IF(C129="201706","B",IF(C129="201712","C",IF(C129="201806","D"))))</f>
        <v>C</v>
      </c>
      <c r="C129" s="54" t="str">
        <f>CONCATENATE(E129,IF(D129="décembre","12","06"))</f>
        <v>201712</v>
      </c>
      <c r="D129" s="8" t="s">
        <v>84</v>
      </c>
      <c r="E129" s="7">
        <v>2017</v>
      </c>
      <c r="F129" s="7" t="s">
        <v>536</v>
      </c>
      <c r="G129" s="7" t="s">
        <v>537</v>
      </c>
      <c r="H129" s="7">
        <v>74</v>
      </c>
      <c r="I129" s="8" t="s">
        <v>136</v>
      </c>
      <c r="J129" s="9">
        <v>15762</v>
      </c>
      <c r="K129" s="9">
        <v>43043</v>
      </c>
      <c r="L129" s="9">
        <v>43090</v>
      </c>
      <c r="M129" s="7">
        <v>47</v>
      </c>
      <c r="N129" s="8" t="s">
        <v>130</v>
      </c>
      <c r="O129" s="8" t="str">
        <f>IF(N129="Hemato","",IF(P129="CHC","Digestif",IF(P129="colon","Digestif",IF(P129="cholangiocarcinome","Digestif",IF(P129="corticosurrenalome","Surrenale",IF(P129="ependymome du cervelet","Cérébral",IF(P129="gastrique","Digestif",IF(P129="melanome","Cutané",IF(P129="oesophage","Digestif",IF(P129="ovaire","Gynécologique",IF(P129="pancreas","Digestif",IF(P129="prostate","Prostate",IF(P129="renal","Urinaire",IF(P129="sein","Gynécologique",IF(P129="TNE","TNE",IF(P129="uterus","Gynécologique",IF(P129="vessie","Urinaire",IF(P129="ORL","ORL",IF(P129="indeterminé","Indéterminé","")))))))))))))))))))</f>
        <v/>
      </c>
      <c r="P129" s="8" t="s">
        <v>190</v>
      </c>
      <c r="Q129" s="7">
        <v>182</v>
      </c>
      <c r="R129" s="7">
        <v>107</v>
      </c>
      <c r="S129" s="7">
        <v>102</v>
      </c>
      <c r="T129" s="7">
        <v>101</v>
      </c>
      <c r="U129" s="7">
        <f>IF('Référentiel recueil de données'!$Q129="NC","NC",IF('Référentiel recueil de données'!$S129="NC","NC",ROUND('Référentiel recueil de données'!$S129/('Référentiel recueil de données'!$Q129*'Référentiel recueil de données'!$Q129)*10000,0)))</f>
        <v>31</v>
      </c>
      <c r="V129" s="54" t="str">
        <f>IF(OR(Table_2[[#This Row],[interval imc]]="NC",Table_2[[#This Row],[interval imc]]=0),"non renseigné","renseigné")</f>
        <v>non renseigné</v>
      </c>
      <c r="W129" s="54" t="str">
        <f>IF('Référentiel recueil de données'!$U96="NC","NC",IF(U129&lt;18.5,"&lt;18,5",IF(AND(U129&gt;=18.5,U129&lt;25),"entre 18,5 et 25",IF(AND(U129&gt;=25,U129&lt;30),"entre 25 et 30",IF(U129&gt;=30,"supérieur à 30")))))</f>
        <v>NC</v>
      </c>
      <c r="X129" s="7">
        <v>2</v>
      </c>
      <c r="Y129" s="54" t="str">
        <f>IF(X129=0,0,IF(AND(X129&gt;0,X129&lt;5),"entre 1 et 5",IF(AND(X129&gt;=5,X129&lt;=10),"entre 5 et 10",IF(X129&gt;10,"supérieur à 10","????"))))</f>
        <v>entre 1 et 5</v>
      </c>
      <c r="Z129" s="54">
        <f>IF(AND(ISNUMBER(Table_2[[#This Row],[poids_entree]]),ISNUMBER(Table_2[[#This Row],[poids_sortie]])),Table_2[[#This Row],[poids_sortie]]-Table_2[[#This Row],[poids_entree]],"NC")</f>
        <v>-1</v>
      </c>
      <c r="AA129" s="54">
        <f>IF(AND(ISNUMBER(Table_2[[#This Row],[poids_init]]),ISNUMBER(Table_2[[#This Row],[poids_entree]])),Table_2[[#This Row],[poids_entree]]-Table_2[[#This Row],[poids_init]],"NC")</f>
        <v>-5</v>
      </c>
      <c r="AB129" s="7">
        <f>IF(S129="NC","NC",IF(R129="NC","NC",ROUND(((R129-S129)/R129)*100,0)))</f>
        <v>5</v>
      </c>
      <c r="AC129" s="16" t="str">
        <f>IF(Z129="NC","NC",IF(Z129&gt;=0,"perte","gain"))</f>
        <v>gain</v>
      </c>
      <c r="AD129" s="7" t="str">
        <f>IF(AA129="NC","NC",IF(AA129&gt;=0,"perte","gain"))</f>
        <v>gain</v>
      </c>
      <c r="AE129" s="7">
        <f>IF(T129="NC","NC",IF(S129="NC","NC",ROUND(((S129-T129)/S129)*100,0)))</f>
        <v>1</v>
      </c>
      <c r="AF129" s="7">
        <f>IF(ISNUMBER(Table_2[[#This Row],[% perte de poids DH]]),AE129*(-1),"NC")</f>
        <v>-1</v>
      </c>
      <c r="AG129" s="16" t="str">
        <f>IF(AE129="NC","non renseigné","renseigné")</f>
        <v>renseigné</v>
      </c>
      <c r="AH129" s="7" t="str">
        <f>IF(AB129="NC","non renseigné","renseigné")</f>
        <v>renseigné</v>
      </c>
      <c r="AI129" s="54" t="str">
        <f>IF(OR(Table_2[[#This Row],[albumine]]="NC",Table_2[[#This Row],[albumine]]=0),"non renseigné","renseigné")</f>
        <v>renseigné</v>
      </c>
      <c r="AJ129" s="7">
        <v>21</v>
      </c>
      <c r="AK129" s="8" t="s">
        <v>645</v>
      </c>
      <c r="AL129" s="7" t="s">
        <v>92</v>
      </c>
      <c r="AM129" s="7">
        <v>107</v>
      </c>
      <c r="AN129" s="7" t="s">
        <v>92</v>
      </c>
      <c r="AO129" s="7" t="s">
        <v>92</v>
      </c>
      <c r="AP129" s="9">
        <v>43378</v>
      </c>
      <c r="AQ129" s="9" t="s">
        <v>92</v>
      </c>
      <c r="AR129" s="7">
        <v>1</v>
      </c>
      <c r="AS129" s="7">
        <v>0</v>
      </c>
      <c r="AT129" s="7" t="s">
        <v>132</v>
      </c>
      <c r="AU129" s="8" t="s">
        <v>95</v>
      </c>
      <c r="AV129" s="7" t="s">
        <v>92</v>
      </c>
      <c r="AW129" s="7" t="s">
        <v>166</v>
      </c>
      <c r="AX129" s="8" t="s">
        <v>95</v>
      </c>
      <c r="AY129" s="8" t="s">
        <v>95</v>
      </c>
      <c r="AZ129" s="8" t="s">
        <v>94</v>
      </c>
      <c r="BA129" s="8" t="s">
        <v>94</v>
      </c>
      <c r="BB129" s="8" t="s">
        <v>95</v>
      </c>
      <c r="BC129" s="8" t="s">
        <v>95</v>
      </c>
      <c r="BD129" s="8" t="s">
        <v>96</v>
      </c>
      <c r="BE129" s="7" t="s">
        <v>92</v>
      </c>
      <c r="BF129" s="7" t="s">
        <v>92</v>
      </c>
      <c r="BG129" s="7" t="s">
        <v>92</v>
      </c>
      <c r="BH129" s="7" t="s">
        <v>92</v>
      </c>
      <c r="BI129" s="7" t="s">
        <v>92</v>
      </c>
      <c r="BJ129" s="7" t="s">
        <v>92</v>
      </c>
      <c r="BK129" s="7" t="s">
        <v>92</v>
      </c>
      <c r="BL129" s="7" t="s">
        <v>92</v>
      </c>
      <c r="BM129" s="7" t="s">
        <v>92</v>
      </c>
      <c r="BN129" s="7" t="s">
        <v>92</v>
      </c>
      <c r="BO129" s="9" t="s">
        <v>92</v>
      </c>
      <c r="BP129" s="7" t="s">
        <v>92</v>
      </c>
      <c r="BQ129" s="10" t="s">
        <v>97</v>
      </c>
      <c r="BR129" s="10" t="s">
        <v>95</v>
      </c>
      <c r="BS129" s="10" t="s">
        <v>97</v>
      </c>
      <c r="BT129" s="10" t="s">
        <v>95</v>
      </c>
      <c r="BU129" s="11" t="s">
        <v>92</v>
      </c>
      <c r="BV129" s="10" t="s">
        <v>92</v>
      </c>
      <c r="BW129" s="10" t="s">
        <v>92</v>
      </c>
      <c r="BX129" s="10"/>
      <c r="BY129" s="10"/>
      <c r="BZ129" s="10"/>
      <c r="CA129" s="10"/>
      <c r="CB129" s="10"/>
      <c r="CC129" s="10"/>
      <c r="CD129" s="10"/>
      <c r="CE129" s="10"/>
      <c r="CF129" s="7" t="s">
        <v>538</v>
      </c>
      <c r="CG129" s="7" t="s">
        <v>92</v>
      </c>
      <c r="CH129" s="10"/>
      <c r="CI129" s="17"/>
      <c r="CJ129" s="10"/>
      <c r="CK129" s="17"/>
      <c r="CL129" s="12" t="str">
        <f>IF( AND(ISNUMBER(CI129),ISNUMBER(CK129)),DATEDIF(CI129,CK129,"D"),"")</f>
        <v/>
      </c>
    </row>
    <row r="130" spans="1:90">
      <c r="A130" s="7">
        <v>23</v>
      </c>
      <c r="B130" s="7" t="str">
        <f>IF(C130="201612","A",IF(C130="201706","B",IF(C130="201712","C",IF(C130="201806","D"))))</f>
        <v>B</v>
      </c>
      <c r="C130" s="54" t="str">
        <f>CONCATENATE(E130,IF(D130="décembre","12","06"))</f>
        <v>201706</v>
      </c>
      <c r="D130" s="8" t="s">
        <v>100</v>
      </c>
      <c r="E130" s="7">
        <v>2017</v>
      </c>
      <c r="F130" s="7" t="s">
        <v>539</v>
      </c>
      <c r="G130" s="7" t="s">
        <v>225</v>
      </c>
      <c r="H130" s="7">
        <v>87</v>
      </c>
      <c r="I130" s="8" t="s">
        <v>87</v>
      </c>
      <c r="J130" s="9">
        <v>10713</v>
      </c>
      <c r="K130" s="9">
        <v>42859</v>
      </c>
      <c r="L130" s="9">
        <v>42894</v>
      </c>
      <c r="M130" s="7">
        <v>35</v>
      </c>
      <c r="N130" s="8" t="s">
        <v>130</v>
      </c>
      <c r="O130" s="8" t="str">
        <f>IF(N130="Hemato","",IF(P130="CHC","Digestif",IF(P130="colon","Digestif",IF(P130="cholangiocarcinome","Digestif",IF(P130="corticosurrenalome","Surrenale",IF(P130="ependymome du cervelet","Cérébral",IF(P130="gastrique","Digestif",IF(P130="melanome","Cutané",IF(P130="oesophage","Digestif",IF(P130="ovaire","Gynécologique",IF(P130="pancreas","Digestif",IF(P130="prostate","Prostate",IF(P130="renal","Urinaire",IF(P130="sein","Gynécologique",IF(P130="TNE","TNE",IF(P130="uterus","Gynécologique",IF(P130="vessie","Urinaire",IF(P130="ORL","ORL",IF(P130="indeterminé","Indéterminé","")))))))))))))))))))</f>
        <v/>
      </c>
      <c r="P130" s="8" t="s">
        <v>190</v>
      </c>
      <c r="Q130" s="7">
        <v>155</v>
      </c>
      <c r="R130" s="7" t="s">
        <v>92</v>
      </c>
      <c r="S130" s="7">
        <v>46</v>
      </c>
      <c r="T130" s="7">
        <v>39</v>
      </c>
      <c r="U130" s="7">
        <f>IF('Référentiel recueil de données'!$Q130="NC","NC",IF('Référentiel recueil de données'!$S130="NC","NC",ROUND('Référentiel recueil de données'!$S130/('Référentiel recueil de données'!$Q130*'Référentiel recueil de données'!$Q130)*10000,0)))</f>
        <v>19</v>
      </c>
      <c r="V130" s="54" t="str">
        <f>IF(OR(Table_2[[#This Row],[interval imc]]="NC",Table_2[[#This Row],[interval imc]]=0),"non renseigné","renseigné")</f>
        <v>renseigné</v>
      </c>
      <c r="W130" s="54" t="str">
        <f>IF('Référentiel recueil de données'!$U132="NC","NC",IF(U130&lt;18.5,"&lt;18,5",IF(AND(U130&gt;=18.5,U130&lt;25),"entre 18,5 et 25",IF(AND(U130&gt;=25,U130&lt;30),"entre 25 et 30",IF(U130&gt;=30,"supérieur à 30")))))</f>
        <v>entre 18,5 et 25</v>
      </c>
      <c r="X130" s="7">
        <v>3</v>
      </c>
      <c r="Y130" s="54" t="str">
        <f>IF(X130=0,0,IF(AND(X130&gt;0,X130&lt;5),"entre 1 et 5",IF(AND(X130&gt;=5,X130&lt;=10),"entre 5 et 10",IF(X130&gt;10,"supérieur à 10","????"))))</f>
        <v>entre 1 et 5</v>
      </c>
      <c r="Z130" s="54">
        <f>IF(AND(ISNUMBER(Table_2[[#This Row],[poids_entree]]),ISNUMBER(Table_2[[#This Row],[poids_sortie]])),Table_2[[#This Row],[poids_sortie]]-Table_2[[#This Row],[poids_entree]],"NC")</f>
        <v>-7</v>
      </c>
      <c r="AA130" s="54" t="str">
        <f>IF(AND(ISNUMBER(Table_2[[#This Row],[poids_init]]),ISNUMBER(Table_2[[#This Row],[poids_entree]])),Table_2[[#This Row],[poids_entree]]-Table_2[[#This Row],[poids_init]],"NC")</f>
        <v>NC</v>
      </c>
      <c r="AB130" s="7" t="str">
        <f>IF(S130="NC","NC",IF(R130="NC","NC",ROUND(((R130-S130)/R130)*100,0)))</f>
        <v>NC</v>
      </c>
      <c r="AC130" s="16" t="str">
        <f>IF(Z130="NC","NC",IF(Z130&gt;=0,"perte","gain"))</f>
        <v>gain</v>
      </c>
      <c r="AD130" s="7" t="str">
        <f>IF(AA130="NC","NC",IF(AA130&gt;=0,"perte","gain"))</f>
        <v>NC</v>
      </c>
      <c r="AE130" s="7">
        <f>IF(T130="NC","NC",IF(S130="NC","NC",ROUND(((S130-T130)/S130)*100,0)))</f>
        <v>15</v>
      </c>
      <c r="AF130" s="7">
        <f>IF(ISNUMBER(Table_2[[#This Row],[% perte de poids DH]]),AE130*(-1),"NC")</f>
        <v>-15</v>
      </c>
      <c r="AG130" s="16" t="str">
        <f>IF(AE130="NC","non renseigné","renseigné")</f>
        <v>renseigné</v>
      </c>
      <c r="AH130" s="7" t="str">
        <f>IF(AB130="NC","non renseigné","renseigné")</f>
        <v>non renseigné</v>
      </c>
      <c r="AI130" s="54" t="str">
        <f>IF(OR(Table_2[[#This Row],[albumine]]="NC",Table_2[[#This Row],[albumine]]=0),"non renseigné","renseigné")</f>
        <v>renseigné</v>
      </c>
      <c r="AJ130" s="7">
        <v>18</v>
      </c>
      <c r="AK130" s="8" t="s">
        <v>645</v>
      </c>
      <c r="AL130" s="8" t="s">
        <v>92</v>
      </c>
      <c r="AM130" s="7">
        <v>0</v>
      </c>
      <c r="AN130" s="7">
        <v>0</v>
      </c>
      <c r="AO130" s="7">
        <v>0</v>
      </c>
      <c r="AP130" s="9">
        <v>42992</v>
      </c>
      <c r="AQ130" s="9" t="s">
        <v>92</v>
      </c>
      <c r="AR130" s="7">
        <v>0</v>
      </c>
      <c r="AS130" s="7">
        <v>3</v>
      </c>
      <c r="AT130" s="7" t="s">
        <v>92</v>
      </c>
      <c r="AU130" s="8" t="s">
        <v>95</v>
      </c>
      <c r="AV130" s="7" t="s">
        <v>92</v>
      </c>
      <c r="AW130" s="7" t="s">
        <v>92</v>
      </c>
      <c r="AX130" s="8" t="s">
        <v>95</v>
      </c>
      <c r="AY130" s="8" t="s">
        <v>95</v>
      </c>
      <c r="AZ130" s="8" t="s">
        <v>95</v>
      </c>
      <c r="BA130" s="7" t="s">
        <v>92</v>
      </c>
      <c r="BB130" s="7" t="s">
        <v>92</v>
      </c>
      <c r="BC130" s="8" t="s">
        <v>94</v>
      </c>
      <c r="BD130" s="8" t="s">
        <v>96</v>
      </c>
      <c r="BE130" s="7" t="s">
        <v>92</v>
      </c>
      <c r="BF130" s="7" t="s">
        <v>92</v>
      </c>
      <c r="BG130" s="7" t="s">
        <v>92</v>
      </c>
      <c r="BH130" s="7" t="s">
        <v>92</v>
      </c>
      <c r="BI130" s="7" t="s">
        <v>92</v>
      </c>
      <c r="BJ130" s="7" t="s">
        <v>92</v>
      </c>
      <c r="BK130" s="7" t="s">
        <v>92</v>
      </c>
      <c r="BL130" s="8" t="s">
        <v>95</v>
      </c>
      <c r="BM130" s="7" t="s">
        <v>92</v>
      </c>
      <c r="BN130" s="7" t="s">
        <v>92</v>
      </c>
      <c r="BO130" s="9" t="s">
        <v>92</v>
      </c>
      <c r="BP130" s="7" t="s">
        <v>92</v>
      </c>
      <c r="BQ130" s="10" t="s">
        <v>97</v>
      </c>
      <c r="BR130" s="10" t="s">
        <v>105</v>
      </c>
      <c r="BS130" s="10" t="s">
        <v>97</v>
      </c>
      <c r="BT130" s="10" t="s">
        <v>95</v>
      </c>
      <c r="BU130" s="11" t="s">
        <v>92</v>
      </c>
      <c r="BV130" s="10" t="s">
        <v>92</v>
      </c>
      <c r="BW130" s="10" t="s">
        <v>92</v>
      </c>
      <c r="BX130" s="10"/>
      <c r="BY130" s="10"/>
      <c r="BZ130" s="10"/>
      <c r="CA130" s="10"/>
      <c r="CB130" s="10"/>
      <c r="CC130" s="10"/>
      <c r="CD130" s="10"/>
      <c r="CE130" s="10"/>
      <c r="CF130" s="7" t="s">
        <v>540</v>
      </c>
      <c r="CG130" s="7" t="s">
        <v>92</v>
      </c>
      <c r="CH130" s="10"/>
      <c r="CI130" s="17"/>
      <c r="CJ130" s="10"/>
      <c r="CK130" s="17"/>
      <c r="CL130" s="12" t="str">
        <f>IF( AND(ISNUMBER(CI130),ISNUMBER(CK130)),DATEDIF(CI130,CK130,"D"),"")</f>
        <v/>
      </c>
    </row>
    <row r="131" spans="1:90">
      <c r="A131" s="7">
        <v>145</v>
      </c>
      <c r="B131" s="7" t="str">
        <f>IF(C131="201612","A",IF(C131="201706","B",IF(C131="201712","C",IF(C131="201806","D"))))</f>
        <v>C</v>
      </c>
      <c r="C131" s="54" t="str">
        <f>CONCATENATE(E131,IF(D131="décembre","12","06"))</f>
        <v>201712</v>
      </c>
      <c r="D131" s="8" t="s">
        <v>84</v>
      </c>
      <c r="E131" s="7">
        <v>2017</v>
      </c>
      <c r="F131" s="7" t="s">
        <v>541</v>
      </c>
      <c r="G131" s="7" t="s">
        <v>542</v>
      </c>
      <c r="H131" s="7">
        <v>68</v>
      </c>
      <c r="I131" s="8" t="s">
        <v>87</v>
      </c>
      <c r="J131" s="9">
        <v>18127</v>
      </c>
      <c r="K131" s="9">
        <v>43071</v>
      </c>
      <c r="L131" s="9">
        <v>43083</v>
      </c>
      <c r="M131" s="7">
        <v>12</v>
      </c>
      <c r="N131" s="8" t="s">
        <v>130</v>
      </c>
      <c r="O131" s="8" t="str">
        <f>IF(N131="Hemato","",IF(P131="CHC","Digestif",IF(P131="colon","Digestif",IF(P131="cholangiocarcinome","Digestif",IF(P131="corticosurrenalome","Surrenale",IF(P131="ependymome du cervelet","Cérébral",IF(P131="gastrique","Digestif",IF(P131="melanome","Cutané",IF(P131="oesophage","Digestif",IF(P131="ovaire","Gynécologique",IF(P131="pancreas","Digestif",IF(P131="prostate","Prostate",IF(P131="renal","Urinaire",IF(P131="sein","Gynécologique",IF(P131="TNE","TNE",IF(P131="uterus","Gynécologique",IF(P131="vessie","Urinaire",IF(P131="ORL","ORL",IF(P131="indeterminé","Indéterminé","")))))))))))))))))))</f>
        <v/>
      </c>
      <c r="P131" s="8" t="s">
        <v>190</v>
      </c>
      <c r="Q131" s="7">
        <v>165</v>
      </c>
      <c r="R131" s="7">
        <v>62</v>
      </c>
      <c r="S131" s="7">
        <v>59</v>
      </c>
      <c r="T131" s="7">
        <v>57</v>
      </c>
      <c r="U131" s="7">
        <f>IF('Référentiel recueil de données'!$Q131="NC","NC",IF('Référentiel recueil de données'!$S131="NC","NC",ROUND('Référentiel recueil de données'!$S131/('Référentiel recueil de données'!$Q131*'Référentiel recueil de données'!$Q131)*10000,0)))</f>
        <v>22</v>
      </c>
      <c r="V131" s="54" t="str">
        <f>IF(OR(Table_2[[#This Row],[interval imc]]="NC",Table_2[[#This Row],[interval imc]]=0),"non renseigné","renseigné")</f>
        <v>renseigné</v>
      </c>
      <c r="W131" s="54" t="str">
        <f>IF('Référentiel recueil de données'!$U92="NC","NC",IF(U131&lt;18.5,"&lt;18,5",IF(AND(U131&gt;=18.5,U131&lt;25),"entre 18,5 et 25",IF(AND(U131&gt;=25,U131&lt;30),"entre 25 et 30",IF(U131&gt;=30,"supérieur à 30")))))</f>
        <v>entre 18,5 et 25</v>
      </c>
      <c r="X131" s="7">
        <v>3</v>
      </c>
      <c r="Y131" s="54" t="str">
        <f>IF(X131=0,0,IF(AND(X131&gt;0,X131&lt;5),"entre 1 et 5",IF(AND(X131&gt;=5,X131&lt;=10),"entre 5 et 10",IF(X131&gt;10,"supérieur à 10","????"))))</f>
        <v>entre 1 et 5</v>
      </c>
      <c r="Z131" s="54">
        <f>IF(AND(ISNUMBER(Table_2[[#This Row],[poids_entree]]),ISNUMBER(Table_2[[#This Row],[poids_sortie]])),Table_2[[#This Row],[poids_sortie]]-Table_2[[#This Row],[poids_entree]],"NC")</f>
        <v>-2</v>
      </c>
      <c r="AA131" s="54">
        <f>IF(AND(ISNUMBER(Table_2[[#This Row],[poids_init]]),ISNUMBER(Table_2[[#This Row],[poids_entree]])),Table_2[[#This Row],[poids_entree]]-Table_2[[#This Row],[poids_init]],"NC")</f>
        <v>-3</v>
      </c>
      <c r="AB131" s="7">
        <f>IF(S131="NC","NC",IF(R131="NC","NC",ROUND(((R131-S131)/R131)*100,0)))</f>
        <v>5</v>
      </c>
      <c r="AC131" s="16" t="str">
        <f>IF(Z131="NC","NC",IF(Z131&gt;=0,"perte","gain"))</f>
        <v>gain</v>
      </c>
      <c r="AD131" s="7" t="str">
        <f>IF(AA131="NC","NC",IF(AA131&gt;=0,"perte","gain"))</f>
        <v>gain</v>
      </c>
      <c r="AE131" s="7">
        <f>IF(T131="NC","NC",IF(S131="NC","NC",ROUND(((S131-T131)/S131)*100,0)))</f>
        <v>3</v>
      </c>
      <c r="AF131" s="7">
        <f>IF(ISNUMBER(Table_2[[#This Row],[% perte de poids DH]]),AE131*(-1),"NC")</f>
        <v>-3</v>
      </c>
      <c r="AG131" s="16" t="str">
        <f>IF(AE131="NC","non renseigné","renseigné")</f>
        <v>renseigné</v>
      </c>
      <c r="AH131" s="7" t="str">
        <f>IF(AB131="NC","non renseigné","renseigné")</f>
        <v>renseigné</v>
      </c>
      <c r="AI131" s="54" t="str">
        <f>IF(OR(Table_2[[#This Row],[albumine]]="NC",Table_2[[#This Row],[albumine]]=0),"non renseigné","renseigné")</f>
        <v>renseigné</v>
      </c>
      <c r="AJ131" s="7">
        <v>27</v>
      </c>
      <c r="AK131" s="8" t="s">
        <v>644</v>
      </c>
      <c r="AL131" s="7" t="s">
        <v>92</v>
      </c>
      <c r="AM131" s="7" t="s">
        <v>92</v>
      </c>
      <c r="AN131" s="7" t="s">
        <v>92</v>
      </c>
      <c r="AO131" s="7" t="s">
        <v>92</v>
      </c>
      <c r="AP131" s="9" t="s">
        <v>92</v>
      </c>
      <c r="AQ131" s="9" t="s">
        <v>92</v>
      </c>
      <c r="AR131" s="8">
        <v>0</v>
      </c>
      <c r="AS131" s="7">
        <v>0</v>
      </c>
      <c r="AT131" s="7" t="s">
        <v>288</v>
      </c>
      <c r="AU131" s="8" t="s">
        <v>95</v>
      </c>
      <c r="AV131" s="7" t="s">
        <v>92</v>
      </c>
      <c r="AW131" s="7" t="s">
        <v>166</v>
      </c>
      <c r="AX131" s="8" t="s">
        <v>95</v>
      </c>
      <c r="AY131" s="8" t="s">
        <v>95</v>
      </c>
      <c r="AZ131" s="8" t="s">
        <v>95</v>
      </c>
      <c r="BA131" s="7" t="s">
        <v>92</v>
      </c>
      <c r="BB131" s="7" t="s">
        <v>92</v>
      </c>
      <c r="BC131" s="8" t="s">
        <v>95</v>
      </c>
      <c r="BD131" s="8" t="s">
        <v>96</v>
      </c>
      <c r="BE131" s="7" t="s">
        <v>92</v>
      </c>
      <c r="BF131" s="7" t="s">
        <v>92</v>
      </c>
      <c r="BG131" s="7" t="s">
        <v>92</v>
      </c>
      <c r="BH131" s="7" t="s">
        <v>92</v>
      </c>
      <c r="BI131" s="7" t="s">
        <v>92</v>
      </c>
      <c r="BJ131" s="7" t="s">
        <v>92</v>
      </c>
      <c r="BK131" s="7" t="s">
        <v>92</v>
      </c>
      <c r="BL131" s="8" t="s">
        <v>95</v>
      </c>
      <c r="BM131" s="7" t="s">
        <v>92</v>
      </c>
      <c r="BN131" s="7" t="s">
        <v>92</v>
      </c>
      <c r="BO131" s="9" t="s">
        <v>92</v>
      </c>
      <c r="BP131" s="7" t="s">
        <v>92</v>
      </c>
      <c r="BQ131" s="10" t="s">
        <v>97</v>
      </c>
      <c r="BR131" s="10" t="s">
        <v>95</v>
      </c>
      <c r="BS131" s="10" t="s">
        <v>97</v>
      </c>
      <c r="BT131" s="10" t="s">
        <v>95</v>
      </c>
      <c r="BU131" s="11" t="s">
        <v>92</v>
      </c>
      <c r="BV131" s="10" t="s">
        <v>92</v>
      </c>
      <c r="BW131" s="10" t="s">
        <v>92</v>
      </c>
      <c r="BX131" s="10"/>
      <c r="BY131" s="10"/>
      <c r="BZ131" s="10"/>
      <c r="CA131" s="10"/>
      <c r="CB131" s="10"/>
      <c r="CC131" s="10"/>
      <c r="CD131" s="10"/>
      <c r="CE131" s="10"/>
      <c r="CF131" s="7" t="s">
        <v>92</v>
      </c>
      <c r="CG131" s="7" t="s">
        <v>122</v>
      </c>
      <c r="CH131" s="10"/>
      <c r="CI131" s="17"/>
      <c r="CJ131" s="10"/>
      <c r="CK131" s="17"/>
      <c r="CL131" s="12" t="str">
        <f>IF( AND(ISNUMBER(CI131),ISNUMBER(CK131)),DATEDIF(CI131,CK131,"D"),"")</f>
        <v/>
      </c>
    </row>
    <row r="132" spans="1:90">
      <c r="A132" s="7">
        <v>24</v>
      </c>
      <c r="B132" s="7" t="str">
        <f>IF(C132="201612","A",IF(C132="201706","B",IF(C132="201712","C",IF(C132="201806","D"))))</f>
        <v>B</v>
      </c>
      <c r="C132" s="54" t="str">
        <f>CONCATENATE(E132,IF(D132="décembre","12","06"))</f>
        <v>201706</v>
      </c>
      <c r="D132" s="8" t="s">
        <v>100</v>
      </c>
      <c r="E132" s="7">
        <v>2017</v>
      </c>
      <c r="F132" s="7" t="s">
        <v>543</v>
      </c>
      <c r="G132" s="7" t="s">
        <v>544</v>
      </c>
      <c r="H132" s="7">
        <v>65</v>
      </c>
      <c r="I132" s="8" t="s">
        <v>87</v>
      </c>
      <c r="J132" s="9">
        <v>18648</v>
      </c>
      <c r="K132" s="9">
        <v>42891</v>
      </c>
      <c r="L132" s="9">
        <v>42892</v>
      </c>
      <c r="M132" s="7">
        <v>1</v>
      </c>
      <c r="N132" s="8" t="s">
        <v>89</v>
      </c>
      <c r="O132" s="8" t="str">
        <f>IF(N132="Hemato","",IF(P132="CHC","Digestif",IF(P132="colon","Digestif",IF(P132="cholangiocarcinome","Digestif",IF(P132="corticosurrenalome","Surrenale",IF(P132="ependymome du cervelet","Cérébral",IF(P132="gastrique","Digestif",IF(P132="melanome","Cutané",IF(P132="oesophage","Digestif",IF(P132="ovaire","Gynécologique",IF(P132="pancreas","Digestif",IF(P132="prostate","Prostate",IF(P132="renal","Urinaire",IF(P132="sein","Gynécologique",IF(P132="TNE","TNE",IF(P132="uterus","Gynécologique",IF(P132="vessie","Urinaire",IF(P132="ORL","ORL",IF(P132="indeterminé","Indéterminé","")))))))))))))))))))</f>
        <v>Gynécologique</v>
      </c>
      <c r="P132" s="8" t="s">
        <v>90</v>
      </c>
      <c r="Q132" s="7">
        <v>160</v>
      </c>
      <c r="R132" s="7" t="s">
        <v>92</v>
      </c>
      <c r="S132" s="7">
        <v>49</v>
      </c>
      <c r="T132" s="7" t="s">
        <v>92</v>
      </c>
      <c r="U132" s="7">
        <f>IF('Référentiel recueil de données'!$Q132="NC","NC",IF('Référentiel recueil de données'!$S132="NC","NC",ROUND('Référentiel recueil de données'!$S132/('Référentiel recueil de données'!$Q132*'Référentiel recueil de données'!$Q132)*10000,0)))</f>
        <v>19</v>
      </c>
      <c r="V132" s="54" t="str">
        <f>IF(OR(Table_2[[#This Row],[interval imc]]="NC",Table_2[[#This Row],[interval imc]]=0),"non renseigné","renseigné")</f>
        <v>renseigné</v>
      </c>
      <c r="W132" s="54" t="str">
        <f>IF('Référentiel recueil de données'!$U64="NC","NC",IF(U132&lt;18.5,"&lt;18,5",IF(AND(U132&gt;=18.5,U132&lt;25),"entre 18,5 et 25",IF(AND(U132&gt;=25,U132&lt;30),"entre 25 et 30",IF(U132&gt;=30,"supérieur à 30")))))</f>
        <v>entre 18,5 et 25</v>
      </c>
      <c r="X132" s="7">
        <v>1</v>
      </c>
      <c r="Y132" s="54" t="str">
        <f>IF(X132=0,0,IF(AND(X132&gt;0,X132&lt;5),"entre 1 et 5",IF(AND(X132&gt;=5,X132&lt;=10),"entre 5 et 10",IF(X132&gt;10,"supérieur à 10","????"))))</f>
        <v>entre 1 et 5</v>
      </c>
      <c r="Z132" s="54" t="str">
        <f>IF(AND(ISNUMBER(Table_2[[#This Row],[poids_entree]]),ISNUMBER(Table_2[[#This Row],[poids_sortie]])),Table_2[[#This Row],[poids_sortie]]-Table_2[[#This Row],[poids_entree]],"NC")</f>
        <v>NC</v>
      </c>
      <c r="AA132" s="54" t="str">
        <f>IF(AND(ISNUMBER(Table_2[[#This Row],[poids_init]]),ISNUMBER(Table_2[[#This Row],[poids_entree]])),Table_2[[#This Row],[poids_entree]]-Table_2[[#This Row],[poids_init]],"NC")</f>
        <v>NC</v>
      </c>
      <c r="AB132" s="7" t="str">
        <f>IF(S132="NC","NC",IF(R132="NC","NC",ROUND(((R132-S132)/R132)*100,0)))</f>
        <v>NC</v>
      </c>
      <c r="AC132" s="16" t="str">
        <f>IF(Z132="NC","NC",IF(Z132&gt;=0,"perte","gain"))</f>
        <v>NC</v>
      </c>
      <c r="AD132" s="7" t="str">
        <f>IF(AA132="NC","NC",IF(AA132&gt;=0,"perte","gain"))</f>
        <v>NC</v>
      </c>
      <c r="AE132" s="7" t="str">
        <f>IF(T132="NC","NC",IF(S132="NC","NC",ROUND(((S132-T132)/S132)*100,0)))</f>
        <v>NC</v>
      </c>
      <c r="AF132" s="7" t="str">
        <f>IF(ISNUMBER(Table_2[[#This Row],[% perte de poids DH]]),AE132*(-1),"NC")</f>
        <v>NC</v>
      </c>
      <c r="AG132" s="16" t="str">
        <f>IF(AE132="NC","non renseigné","renseigné")</f>
        <v>non renseigné</v>
      </c>
      <c r="AH132" s="7" t="str">
        <f>IF(AB132="NC","non renseigné","renseigné")</f>
        <v>non renseigné</v>
      </c>
      <c r="AI132" s="54" t="str">
        <f>IF(OR(Table_2[[#This Row],[albumine]]="NC",Table_2[[#This Row],[albumine]]=0),"non renseigné","renseigné")</f>
        <v>non renseigné</v>
      </c>
      <c r="AJ132" s="8" t="s">
        <v>92</v>
      </c>
      <c r="AK132" s="8" t="s">
        <v>646</v>
      </c>
      <c r="AL132" s="8" t="s">
        <v>92</v>
      </c>
      <c r="AM132" s="7">
        <v>0</v>
      </c>
      <c r="AN132" s="7">
        <v>0</v>
      </c>
      <c r="AO132" s="7">
        <v>0</v>
      </c>
      <c r="AP132" s="9" t="s">
        <v>92</v>
      </c>
      <c r="AQ132" s="9" t="s">
        <v>92</v>
      </c>
      <c r="AR132" s="7">
        <v>0</v>
      </c>
      <c r="AS132" s="7">
        <v>0</v>
      </c>
      <c r="AT132" s="7" t="s">
        <v>92</v>
      </c>
      <c r="AU132" s="7" t="s">
        <v>92</v>
      </c>
      <c r="AV132" s="7" t="s">
        <v>92</v>
      </c>
      <c r="AW132" s="7" t="s">
        <v>92</v>
      </c>
      <c r="AX132" s="7" t="s">
        <v>92</v>
      </c>
      <c r="AY132" s="8" t="s">
        <v>95</v>
      </c>
      <c r="AZ132" s="8" t="s">
        <v>95</v>
      </c>
      <c r="BA132" s="7" t="s">
        <v>92</v>
      </c>
      <c r="BB132" s="7" t="s">
        <v>92</v>
      </c>
      <c r="BC132" s="8" t="s">
        <v>95</v>
      </c>
      <c r="BD132" s="8" t="s">
        <v>96</v>
      </c>
      <c r="BE132" s="7" t="s">
        <v>92</v>
      </c>
      <c r="BF132" s="7" t="s">
        <v>92</v>
      </c>
      <c r="BG132" s="7" t="s">
        <v>92</v>
      </c>
      <c r="BH132" s="7" t="s">
        <v>92</v>
      </c>
      <c r="BI132" s="7" t="s">
        <v>92</v>
      </c>
      <c r="BJ132" s="7" t="s">
        <v>92</v>
      </c>
      <c r="BK132" s="7" t="s">
        <v>92</v>
      </c>
      <c r="BL132" s="8" t="s">
        <v>95</v>
      </c>
      <c r="BM132" s="7" t="s">
        <v>92</v>
      </c>
      <c r="BN132" s="7" t="s">
        <v>92</v>
      </c>
      <c r="BO132" s="9" t="s">
        <v>92</v>
      </c>
      <c r="BP132" s="7" t="s">
        <v>92</v>
      </c>
      <c r="BQ132" s="10" t="s">
        <v>95</v>
      </c>
      <c r="BR132" s="10" t="s">
        <v>105</v>
      </c>
      <c r="BS132" s="10" t="s">
        <v>105</v>
      </c>
      <c r="BT132" s="10" t="s">
        <v>95</v>
      </c>
      <c r="BU132" s="11" t="s">
        <v>92</v>
      </c>
      <c r="BV132" s="10" t="s">
        <v>92</v>
      </c>
      <c r="BW132" s="10" t="s">
        <v>92</v>
      </c>
      <c r="BX132" s="10"/>
      <c r="BY132" s="10"/>
      <c r="BZ132" s="10"/>
      <c r="CA132" s="10"/>
      <c r="CB132" s="10"/>
      <c r="CC132" s="10"/>
      <c r="CD132" s="10"/>
      <c r="CE132" s="10"/>
      <c r="CF132" s="7" t="s">
        <v>545</v>
      </c>
      <c r="CG132" s="7" t="s">
        <v>92</v>
      </c>
      <c r="CH132" s="10"/>
      <c r="CI132" s="17"/>
      <c r="CJ132" s="10"/>
      <c r="CK132" s="17"/>
      <c r="CL132" s="12" t="str">
        <f>IF( AND(ISNUMBER(CI132),ISNUMBER(CK132)),DATEDIF(CI132,CK132,"D"),"")</f>
        <v/>
      </c>
    </row>
    <row r="133" spans="1:90">
      <c r="A133" s="16"/>
      <c r="B133" s="16"/>
      <c r="C133" s="16"/>
      <c r="D133" s="16"/>
      <c r="E133" s="16"/>
      <c r="F133" s="16"/>
      <c r="G133" s="16"/>
      <c r="H133" s="16"/>
      <c r="I133" s="16"/>
      <c r="J133" s="17"/>
      <c r="K133" s="17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7"/>
      <c r="AG133" s="16"/>
      <c r="AH133" s="16"/>
      <c r="AI133" s="16"/>
      <c r="AJ133" s="16"/>
      <c r="AK133" s="16"/>
      <c r="AL133" s="16"/>
      <c r="AM133" s="16"/>
      <c r="AN133" s="16"/>
      <c r="AO133" s="16"/>
      <c r="AP133" s="17"/>
      <c r="AQ133" s="17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7"/>
      <c r="BP133" s="16"/>
      <c r="BQ133" s="16"/>
      <c r="BR133" s="16"/>
      <c r="BS133" s="16"/>
      <c r="BT133" s="16"/>
      <c r="BU133" s="17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7"/>
      <c r="CJ133" s="16"/>
      <c r="CK133" s="17"/>
      <c r="CL133" s="18"/>
    </row>
    <row r="134" spans="1:90">
      <c r="A134" s="16"/>
      <c r="B134" s="16"/>
      <c r="C134" s="16"/>
      <c r="D134" s="16"/>
      <c r="E134" s="16"/>
      <c r="F134" s="16"/>
      <c r="G134" s="16"/>
      <c r="H134" s="16"/>
      <c r="I134" s="16"/>
      <c r="J134" s="17"/>
      <c r="K134" s="17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7"/>
      <c r="AG134" s="16"/>
      <c r="AH134" s="16"/>
      <c r="AI134" s="16"/>
      <c r="AJ134" s="16"/>
      <c r="AK134" s="16"/>
      <c r="AL134" s="16"/>
      <c r="AM134" s="16"/>
      <c r="AN134" s="16"/>
      <c r="AO134" s="16"/>
      <c r="AP134" s="17"/>
      <c r="AQ134" s="17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7"/>
      <c r="BP134" s="16"/>
      <c r="BQ134" s="16"/>
      <c r="BR134" s="16"/>
      <c r="BS134" s="16"/>
      <c r="BT134" s="16"/>
      <c r="BU134" s="17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7"/>
      <c r="CJ134" s="16"/>
      <c r="CK134" s="17"/>
      <c r="CL134" s="18"/>
    </row>
    <row r="135" spans="1:90">
      <c r="A135" s="16"/>
      <c r="B135" s="16"/>
      <c r="C135" s="16"/>
      <c r="D135" s="16"/>
      <c r="E135" s="16"/>
      <c r="F135" s="16"/>
      <c r="G135" s="16"/>
      <c r="H135" s="16"/>
      <c r="I135" s="16"/>
      <c r="J135" s="17"/>
      <c r="K135" s="17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7"/>
      <c r="AG135" s="16"/>
      <c r="AH135" s="16"/>
      <c r="AI135" s="16"/>
      <c r="AJ135" s="16"/>
      <c r="AK135" s="16"/>
      <c r="AL135" s="16"/>
      <c r="AM135" s="16"/>
      <c r="AN135" s="16"/>
      <c r="AO135" s="16"/>
      <c r="AP135" s="17"/>
      <c r="AQ135" s="17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7"/>
      <c r="BP135" s="16"/>
      <c r="BQ135" s="16"/>
      <c r="BR135" s="16"/>
      <c r="BS135" s="16"/>
      <c r="BT135" s="16"/>
      <c r="BU135" s="17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7"/>
      <c r="CJ135" s="16"/>
      <c r="CK135" s="17"/>
      <c r="CL135" s="18"/>
    </row>
    <row r="136" spans="1:90">
      <c r="A136" s="16"/>
      <c r="B136" s="16"/>
      <c r="C136" s="16"/>
      <c r="D136" s="16"/>
      <c r="E136" s="16"/>
      <c r="F136" s="16"/>
      <c r="G136" s="16"/>
      <c r="H136" s="16"/>
      <c r="I136" s="16"/>
      <c r="J136" s="17"/>
      <c r="K136" s="17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7"/>
      <c r="AG136" s="16"/>
      <c r="AH136" s="16"/>
      <c r="AI136" s="16"/>
      <c r="AJ136" s="16"/>
      <c r="AK136" s="16"/>
      <c r="AL136" s="16"/>
      <c r="AM136" s="16"/>
      <c r="AN136" s="16"/>
      <c r="AO136" s="16"/>
      <c r="AP136" s="17"/>
      <c r="AQ136" s="17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7"/>
      <c r="BP136" s="16"/>
      <c r="BQ136" s="16"/>
      <c r="BR136" s="16"/>
      <c r="BS136" s="16"/>
      <c r="BT136" s="16"/>
      <c r="BU136" s="17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7"/>
      <c r="CJ136" s="16"/>
      <c r="CK136" s="17"/>
      <c r="CL136" s="18"/>
    </row>
    <row r="137" spans="1:90">
      <c r="A137" s="16"/>
      <c r="B137" s="16"/>
      <c r="C137" s="16"/>
      <c r="D137" s="16"/>
      <c r="E137" s="16"/>
      <c r="F137" s="16"/>
      <c r="G137" s="16"/>
      <c r="H137" s="16"/>
      <c r="I137" s="16"/>
      <c r="J137" s="17"/>
      <c r="K137" s="17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7"/>
      <c r="AG137" s="16"/>
      <c r="AH137" s="16"/>
      <c r="AI137" s="16"/>
      <c r="AJ137" s="16"/>
      <c r="AK137" s="16"/>
      <c r="AL137" s="16"/>
      <c r="AM137" s="16"/>
      <c r="AN137" s="16"/>
      <c r="AO137" s="16"/>
      <c r="AP137" s="17"/>
      <c r="AQ137" s="17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7"/>
      <c r="BP137" s="16"/>
      <c r="BQ137" s="16"/>
      <c r="BR137" s="16"/>
      <c r="BS137" s="16"/>
      <c r="BT137" s="16"/>
      <c r="BU137" s="17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7"/>
      <c r="CJ137" s="16"/>
      <c r="CK137" s="17"/>
      <c r="CL137" s="18"/>
    </row>
    <row r="138" spans="1:90">
      <c r="A138" s="16"/>
      <c r="B138" s="16"/>
      <c r="C138" s="16"/>
      <c r="D138" s="16"/>
      <c r="E138" s="16"/>
      <c r="F138" s="16"/>
      <c r="G138" s="16"/>
      <c r="H138" s="16"/>
      <c r="I138" s="16"/>
      <c r="J138" s="17"/>
      <c r="K138" s="17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7"/>
      <c r="AG138" s="16"/>
      <c r="AH138" s="16"/>
      <c r="AI138" s="16"/>
      <c r="AJ138" s="16"/>
      <c r="AK138" s="16"/>
      <c r="AL138" s="16"/>
      <c r="AM138" s="16"/>
      <c r="AN138" s="16"/>
      <c r="AO138" s="16"/>
      <c r="AP138" s="17"/>
      <c r="AQ138" s="17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7"/>
      <c r="BP138" s="16"/>
      <c r="BQ138" s="16"/>
      <c r="BR138" s="16"/>
      <c r="BS138" s="16"/>
      <c r="BT138" s="16"/>
      <c r="BU138" s="17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7"/>
      <c r="CJ138" s="16"/>
      <c r="CK138" s="17"/>
      <c r="CL138" s="18"/>
    </row>
    <row r="139" spans="1:90">
      <c r="A139" s="16"/>
      <c r="B139" s="16"/>
      <c r="C139" s="16"/>
      <c r="D139" s="16"/>
      <c r="E139" s="16"/>
      <c r="F139" s="16"/>
      <c r="G139" s="16"/>
      <c r="H139" s="16"/>
      <c r="I139" s="16"/>
      <c r="J139" s="17"/>
      <c r="K139" s="17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7"/>
      <c r="AG139" s="16"/>
      <c r="AH139" s="16"/>
      <c r="AI139" s="16"/>
      <c r="AJ139" s="16"/>
      <c r="AK139" s="16"/>
      <c r="AL139" s="16"/>
      <c r="AM139" s="16"/>
      <c r="AN139" s="16"/>
      <c r="AO139" s="16"/>
      <c r="AP139" s="17"/>
      <c r="AQ139" s="17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7"/>
      <c r="BP139" s="16"/>
      <c r="BQ139" s="16"/>
      <c r="BR139" s="16"/>
      <c r="BS139" s="16"/>
      <c r="BT139" s="16"/>
      <c r="BU139" s="17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7"/>
      <c r="CJ139" s="16"/>
      <c r="CK139" s="17"/>
      <c r="CL139" s="18"/>
    </row>
    <row r="140" spans="1:90">
      <c r="A140" s="16"/>
      <c r="B140" s="16"/>
      <c r="C140" s="16"/>
      <c r="D140" s="16"/>
      <c r="E140" s="16"/>
      <c r="F140" s="16"/>
      <c r="G140" s="16"/>
      <c r="H140" s="16"/>
      <c r="I140" s="16"/>
      <c r="J140" s="17"/>
      <c r="K140" s="17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7"/>
      <c r="AG140" s="16"/>
      <c r="AH140" s="16"/>
      <c r="AI140" s="16"/>
      <c r="AJ140" s="16"/>
      <c r="AK140" s="16"/>
      <c r="AL140" s="16"/>
      <c r="AM140" s="16"/>
      <c r="AN140" s="16"/>
      <c r="AO140" s="16"/>
      <c r="AP140" s="17"/>
      <c r="AQ140" s="17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7"/>
      <c r="BP140" s="16"/>
      <c r="BQ140" s="16"/>
      <c r="BR140" s="16"/>
      <c r="BS140" s="16"/>
      <c r="BT140" s="16"/>
      <c r="BU140" s="17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7"/>
      <c r="CJ140" s="16"/>
      <c r="CK140" s="17"/>
      <c r="CL140" s="18"/>
    </row>
    <row r="141" spans="1:90">
      <c r="A141" s="16"/>
      <c r="B141" s="16"/>
      <c r="C141" s="16"/>
      <c r="D141" s="16"/>
      <c r="E141" s="16"/>
      <c r="F141" s="16"/>
      <c r="G141" s="16"/>
      <c r="H141" s="16"/>
      <c r="I141" s="16"/>
      <c r="J141" s="17"/>
      <c r="K141" s="17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7"/>
      <c r="AG141" s="16"/>
      <c r="AH141" s="16"/>
      <c r="AI141" s="16"/>
      <c r="AJ141" s="16"/>
      <c r="AK141" s="16"/>
      <c r="AL141" s="16"/>
      <c r="AM141" s="16"/>
      <c r="AN141" s="16"/>
      <c r="AO141" s="16"/>
      <c r="AP141" s="17"/>
      <c r="AQ141" s="17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7"/>
      <c r="BP141" s="16"/>
      <c r="BQ141" s="16"/>
      <c r="BR141" s="16"/>
      <c r="BS141" s="16"/>
      <c r="BT141" s="16"/>
      <c r="BU141" s="17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7"/>
      <c r="CJ141" s="16"/>
      <c r="CK141" s="17"/>
      <c r="CL141" s="18"/>
    </row>
    <row r="142" spans="1:90">
      <c r="A142" s="16"/>
      <c r="B142" s="16"/>
      <c r="C142" s="16"/>
      <c r="D142" s="16"/>
      <c r="E142" s="16"/>
      <c r="F142" s="16"/>
      <c r="G142" s="16"/>
      <c r="H142" s="16"/>
      <c r="I142" s="16"/>
      <c r="J142" s="17"/>
      <c r="K142" s="17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7"/>
      <c r="AG142" s="16"/>
      <c r="AH142" s="16"/>
      <c r="AI142" s="16"/>
      <c r="AJ142" s="16"/>
      <c r="AK142" s="16"/>
      <c r="AL142" s="16"/>
      <c r="AM142" s="16"/>
      <c r="AN142" s="16"/>
      <c r="AO142" s="16"/>
      <c r="AP142" s="17"/>
      <c r="AQ142" s="17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7"/>
      <c r="BP142" s="16"/>
      <c r="BQ142" s="16"/>
      <c r="BR142" s="16"/>
      <c r="BS142" s="16"/>
      <c r="BT142" s="16"/>
      <c r="BU142" s="17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7"/>
      <c r="CJ142" s="16"/>
      <c r="CK142" s="17"/>
      <c r="CL142" s="18"/>
    </row>
    <row r="143" spans="1:90">
      <c r="A143" s="16"/>
      <c r="B143" s="16"/>
      <c r="C143" s="16"/>
      <c r="D143" s="16"/>
      <c r="E143" s="16"/>
      <c r="F143" s="16"/>
      <c r="G143" s="16"/>
      <c r="H143" s="16"/>
      <c r="I143" s="16"/>
      <c r="J143" s="17"/>
      <c r="K143" s="17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7"/>
      <c r="AG143" s="16"/>
      <c r="AH143" s="16"/>
      <c r="AI143" s="16"/>
      <c r="AJ143" s="16"/>
      <c r="AK143" s="16"/>
      <c r="AL143" s="16"/>
      <c r="AM143" s="16"/>
      <c r="AN143" s="16"/>
      <c r="AO143" s="16"/>
      <c r="AP143" s="17"/>
      <c r="AQ143" s="17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7"/>
      <c r="BP143" s="16"/>
      <c r="BQ143" s="16"/>
      <c r="BR143" s="16"/>
      <c r="BS143" s="16"/>
      <c r="BT143" s="16"/>
      <c r="BU143" s="17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7"/>
      <c r="CJ143" s="16"/>
      <c r="CK143" s="17"/>
      <c r="CL143" s="18"/>
    </row>
    <row r="144" spans="1:90">
      <c r="A144" s="16"/>
      <c r="B144" s="16"/>
      <c r="C144" s="16"/>
      <c r="D144" s="16"/>
      <c r="E144" s="16"/>
      <c r="F144" s="16"/>
      <c r="G144" s="16"/>
      <c r="H144" s="16"/>
      <c r="I144" s="16"/>
      <c r="J144" s="17"/>
      <c r="K144" s="17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7"/>
      <c r="AG144" s="16"/>
      <c r="AH144" s="16"/>
      <c r="AI144" s="16"/>
      <c r="AJ144" s="16"/>
      <c r="AK144" s="16"/>
      <c r="AL144" s="16"/>
      <c r="AM144" s="16"/>
      <c r="AN144" s="16"/>
      <c r="AO144" s="16"/>
      <c r="AP144" s="17"/>
      <c r="AQ144" s="17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7"/>
      <c r="BP144" s="16"/>
      <c r="BQ144" s="16"/>
      <c r="BR144" s="16"/>
      <c r="BS144" s="16"/>
      <c r="BT144" s="16"/>
      <c r="BU144" s="17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7"/>
      <c r="CJ144" s="16"/>
      <c r="CK144" s="17"/>
      <c r="CL144" s="18"/>
    </row>
    <row r="145" spans="1:90">
      <c r="A145" s="16"/>
      <c r="B145" s="16"/>
      <c r="C145" s="16"/>
      <c r="D145" s="16"/>
      <c r="E145" s="16"/>
      <c r="F145" s="16"/>
      <c r="G145" s="16"/>
      <c r="H145" s="16"/>
      <c r="I145" s="16"/>
      <c r="J145" s="17"/>
      <c r="K145" s="17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7"/>
      <c r="AG145" s="16"/>
      <c r="AH145" s="16"/>
      <c r="AI145" s="16"/>
      <c r="AJ145" s="16"/>
      <c r="AK145" s="16"/>
      <c r="AL145" s="16"/>
      <c r="AM145" s="16"/>
      <c r="AN145" s="16"/>
      <c r="AO145" s="16"/>
      <c r="AP145" s="17"/>
      <c r="AQ145" s="17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7"/>
      <c r="BP145" s="16"/>
      <c r="BQ145" s="16"/>
      <c r="BR145" s="16"/>
      <c r="BS145" s="16"/>
      <c r="BT145" s="16"/>
      <c r="BU145" s="17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7"/>
      <c r="CJ145" s="16"/>
      <c r="CK145" s="17"/>
      <c r="CL145" s="18"/>
    </row>
    <row r="146" spans="1:90">
      <c r="A146" s="16"/>
      <c r="B146" s="16"/>
      <c r="C146" s="16"/>
      <c r="D146" s="16"/>
      <c r="E146" s="16"/>
      <c r="F146" s="16"/>
      <c r="G146" s="16"/>
      <c r="H146" s="16"/>
      <c r="I146" s="16"/>
      <c r="J146" s="17"/>
      <c r="K146" s="17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7"/>
      <c r="AG146" s="16"/>
      <c r="AH146" s="16"/>
      <c r="AI146" s="16"/>
      <c r="AJ146" s="16"/>
      <c r="AK146" s="16"/>
      <c r="AL146" s="16"/>
      <c r="AM146" s="16"/>
      <c r="AN146" s="16"/>
      <c r="AO146" s="16"/>
      <c r="AP146" s="17"/>
      <c r="AQ146" s="17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7"/>
      <c r="BP146" s="16"/>
      <c r="BQ146" s="16"/>
      <c r="BR146" s="16"/>
      <c r="BS146" s="16"/>
      <c r="BT146" s="16"/>
      <c r="BU146" s="17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7"/>
      <c r="CJ146" s="16"/>
      <c r="CK146" s="17"/>
      <c r="CL146" s="18"/>
    </row>
    <row r="147" spans="1:90">
      <c r="A147" s="16"/>
      <c r="B147" s="16"/>
      <c r="C147" s="16"/>
      <c r="D147" s="16"/>
      <c r="E147" s="16"/>
      <c r="F147" s="16"/>
      <c r="G147" s="16"/>
      <c r="H147" s="16"/>
      <c r="I147" s="16"/>
      <c r="J147" s="17"/>
      <c r="K147" s="17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7"/>
      <c r="AG147" s="16"/>
      <c r="AH147" s="16"/>
      <c r="AI147" s="16"/>
      <c r="AJ147" s="16"/>
      <c r="AK147" s="16"/>
      <c r="AL147" s="16"/>
      <c r="AM147" s="16"/>
      <c r="AN147" s="16"/>
      <c r="AO147" s="16"/>
      <c r="AP147" s="17"/>
      <c r="AQ147" s="17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7"/>
      <c r="BP147" s="16"/>
      <c r="BQ147" s="16"/>
      <c r="BR147" s="16"/>
      <c r="BS147" s="16"/>
      <c r="BT147" s="16"/>
      <c r="BU147" s="17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7"/>
      <c r="CJ147" s="16"/>
      <c r="CK147" s="17"/>
      <c r="CL147" s="18"/>
    </row>
    <row r="148" spans="1:90">
      <c r="A148" s="16"/>
      <c r="B148" s="16"/>
      <c r="C148" s="16"/>
      <c r="D148" s="16"/>
      <c r="E148" s="16"/>
      <c r="F148" s="16"/>
      <c r="G148" s="16"/>
      <c r="H148" s="16"/>
      <c r="I148" s="16"/>
      <c r="J148" s="17"/>
      <c r="K148" s="17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7"/>
      <c r="AQ148" s="17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7"/>
      <c r="BP148" s="16"/>
      <c r="BQ148" s="16"/>
      <c r="BR148" s="16"/>
      <c r="BS148" s="16"/>
      <c r="BT148" s="16"/>
      <c r="BU148" s="17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7"/>
      <c r="CJ148" s="16"/>
      <c r="CK148" s="17"/>
      <c r="CL148" s="18"/>
    </row>
    <row r="149" spans="1:90">
      <c r="A149" s="16"/>
      <c r="B149" s="16"/>
      <c r="C149" s="16"/>
      <c r="D149" s="16"/>
      <c r="E149" s="16"/>
      <c r="F149" s="16"/>
      <c r="G149" s="16"/>
      <c r="H149" s="16"/>
      <c r="I149" s="16"/>
      <c r="J149" s="17"/>
      <c r="K149" s="17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7"/>
      <c r="AQ149" s="17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7"/>
      <c r="BP149" s="16"/>
      <c r="BQ149" s="16"/>
      <c r="BR149" s="16"/>
      <c r="BS149" s="16"/>
      <c r="BT149" s="16"/>
      <c r="BU149" s="17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7"/>
      <c r="CJ149" s="16"/>
      <c r="CK149" s="17"/>
      <c r="CL149" s="18"/>
    </row>
    <row r="150" spans="1:90">
      <c r="A150" s="16"/>
      <c r="B150" s="16"/>
      <c r="C150" s="16"/>
      <c r="D150" s="16"/>
      <c r="E150" s="16"/>
      <c r="F150" s="16"/>
      <c r="G150" s="16"/>
      <c r="H150" s="16"/>
      <c r="I150" s="16"/>
      <c r="J150" s="17"/>
      <c r="K150" s="17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7"/>
      <c r="AQ150" s="17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7"/>
      <c r="BP150" s="16"/>
      <c r="BQ150" s="16"/>
      <c r="BR150" s="16"/>
      <c r="BS150" s="16"/>
      <c r="BT150" s="16"/>
      <c r="BU150" s="17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7"/>
      <c r="CJ150" s="16"/>
      <c r="CK150" s="17"/>
      <c r="CL150" s="18"/>
    </row>
    <row r="151" spans="1:90">
      <c r="A151" s="16"/>
      <c r="B151" s="16"/>
      <c r="C151" s="16"/>
      <c r="D151" s="16"/>
      <c r="E151" s="16"/>
      <c r="F151" s="16"/>
      <c r="G151" s="16"/>
      <c r="H151" s="16"/>
      <c r="I151" s="16"/>
      <c r="J151" s="17"/>
      <c r="K151" s="17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7"/>
      <c r="AQ151" s="17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7"/>
      <c r="BP151" s="16"/>
      <c r="BQ151" s="16"/>
      <c r="BR151" s="16"/>
      <c r="BS151" s="16"/>
      <c r="BT151" s="16"/>
      <c r="BU151" s="17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7"/>
      <c r="CJ151" s="16"/>
      <c r="CK151" s="17"/>
      <c r="CL151" s="18"/>
    </row>
    <row r="152" spans="1:90">
      <c r="A152" s="16"/>
      <c r="B152" s="16"/>
      <c r="C152" s="16"/>
      <c r="D152" s="16"/>
      <c r="E152" s="16"/>
      <c r="F152" s="16"/>
      <c r="G152" s="16"/>
      <c r="H152" s="16"/>
      <c r="I152" s="16"/>
      <c r="J152" s="17"/>
      <c r="K152" s="17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7"/>
      <c r="AQ152" s="17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7"/>
      <c r="BP152" s="16"/>
      <c r="BQ152" s="16"/>
      <c r="BR152" s="16"/>
      <c r="BS152" s="16"/>
      <c r="BT152" s="16"/>
      <c r="BU152" s="17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7"/>
      <c r="CJ152" s="16"/>
      <c r="CK152" s="17"/>
      <c r="CL152" s="18"/>
    </row>
    <row r="153" spans="1:90">
      <c r="A153" s="16"/>
      <c r="B153" s="16"/>
      <c r="C153" s="16"/>
      <c r="D153" s="16"/>
      <c r="E153" s="16"/>
      <c r="F153" s="16"/>
      <c r="G153" s="16"/>
      <c r="H153" s="16"/>
      <c r="I153" s="16"/>
      <c r="J153" s="17"/>
      <c r="K153" s="17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7"/>
      <c r="AQ153" s="17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7"/>
      <c r="BP153" s="16"/>
      <c r="BQ153" s="16"/>
      <c r="BR153" s="16"/>
      <c r="BS153" s="16"/>
      <c r="BT153" s="16"/>
      <c r="BU153" s="17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7"/>
      <c r="CJ153" s="16"/>
      <c r="CK153" s="17"/>
      <c r="CL153" s="18"/>
    </row>
    <row r="154" spans="1:90">
      <c r="A154" s="16"/>
      <c r="B154" s="16"/>
      <c r="C154" s="16"/>
      <c r="D154" s="16"/>
      <c r="E154" s="16"/>
      <c r="F154" s="16"/>
      <c r="G154" s="16"/>
      <c r="H154" s="16"/>
      <c r="I154" s="16"/>
      <c r="J154" s="17"/>
      <c r="K154" s="17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7"/>
      <c r="AQ154" s="17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7"/>
      <c r="BP154" s="16"/>
      <c r="BQ154" s="16"/>
      <c r="BR154" s="16"/>
      <c r="BS154" s="16"/>
      <c r="BT154" s="16"/>
      <c r="BU154" s="17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7"/>
      <c r="CJ154" s="16"/>
      <c r="CK154" s="17"/>
      <c r="CL154" s="18"/>
    </row>
    <row r="155" spans="1:90">
      <c r="A155" s="16"/>
      <c r="B155" s="16"/>
      <c r="C155" s="16"/>
      <c r="D155" s="16"/>
      <c r="E155" s="16"/>
      <c r="F155" s="16"/>
      <c r="G155" s="16"/>
      <c r="H155" s="16"/>
      <c r="I155" s="16"/>
      <c r="J155" s="17"/>
      <c r="K155" s="17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7"/>
      <c r="AQ155" s="17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7"/>
      <c r="BP155" s="16"/>
      <c r="BQ155" s="16"/>
      <c r="BR155" s="16"/>
      <c r="BS155" s="16"/>
      <c r="BT155" s="16"/>
      <c r="BU155" s="17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7"/>
      <c r="CJ155" s="16"/>
      <c r="CK155" s="17"/>
      <c r="CL155" s="18"/>
    </row>
    <row r="156" spans="1:90">
      <c r="A156" s="16"/>
      <c r="B156" s="16"/>
      <c r="C156" s="16"/>
      <c r="D156" s="16"/>
      <c r="E156" s="16"/>
      <c r="F156" s="16"/>
      <c r="G156" s="16"/>
      <c r="H156" s="16"/>
      <c r="I156" s="16"/>
      <c r="J156" s="17"/>
      <c r="K156" s="17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7"/>
      <c r="AQ156" s="17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7"/>
      <c r="BP156" s="16"/>
      <c r="BQ156" s="16"/>
      <c r="BR156" s="16"/>
      <c r="BS156" s="16"/>
      <c r="BT156" s="16"/>
      <c r="BU156" s="17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7"/>
      <c r="CJ156" s="16"/>
      <c r="CK156" s="17"/>
      <c r="CL156" s="18"/>
    </row>
    <row r="157" spans="1:90">
      <c r="A157" s="16"/>
      <c r="B157" s="16"/>
      <c r="C157" s="16"/>
      <c r="D157" s="16"/>
      <c r="E157" s="16"/>
      <c r="F157" s="16"/>
      <c r="G157" s="16"/>
      <c r="H157" s="16"/>
      <c r="I157" s="16"/>
      <c r="J157" s="17"/>
      <c r="K157" s="17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7"/>
      <c r="AQ157" s="17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7"/>
      <c r="BP157" s="16"/>
      <c r="BQ157" s="16"/>
      <c r="BR157" s="16"/>
      <c r="BS157" s="16"/>
      <c r="BT157" s="16"/>
      <c r="BU157" s="17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7"/>
      <c r="CJ157" s="16"/>
      <c r="CK157" s="17"/>
      <c r="CL157" s="18"/>
    </row>
    <row r="158" spans="1:90">
      <c r="A158" s="16"/>
      <c r="B158" s="16"/>
      <c r="C158" s="16"/>
      <c r="D158" s="16"/>
      <c r="E158" s="16"/>
      <c r="F158" s="16"/>
      <c r="G158" s="16"/>
      <c r="H158" s="16"/>
      <c r="I158" s="16"/>
      <c r="J158" s="17"/>
      <c r="K158" s="17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7"/>
      <c r="AQ158" s="17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7"/>
      <c r="BP158" s="16"/>
      <c r="BQ158" s="16"/>
      <c r="BR158" s="16"/>
      <c r="BS158" s="16"/>
      <c r="BT158" s="16"/>
      <c r="BU158" s="17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7"/>
      <c r="CJ158" s="16"/>
      <c r="CK158" s="17"/>
      <c r="CL158" s="18"/>
    </row>
    <row r="159" spans="1:90">
      <c r="A159" s="16"/>
      <c r="B159" s="16"/>
      <c r="C159" s="16"/>
      <c r="D159" s="16"/>
      <c r="E159" s="16"/>
      <c r="F159" s="16"/>
      <c r="G159" s="16"/>
      <c r="H159" s="16"/>
      <c r="I159" s="16"/>
      <c r="J159" s="17"/>
      <c r="K159" s="17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7"/>
      <c r="AQ159" s="17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7"/>
      <c r="BP159" s="16"/>
      <c r="BQ159" s="16"/>
      <c r="BR159" s="16"/>
      <c r="BS159" s="16"/>
      <c r="BT159" s="16"/>
      <c r="BU159" s="17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7"/>
      <c r="CJ159" s="16"/>
      <c r="CK159" s="17"/>
      <c r="CL159" s="18"/>
    </row>
    <row r="160" spans="1:90">
      <c r="A160" s="16"/>
      <c r="B160" s="16"/>
      <c r="C160" s="16"/>
      <c r="D160" s="16"/>
      <c r="E160" s="16"/>
      <c r="F160" s="16"/>
      <c r="G160" s="16"/>
      <c r="H160" s="16"/>
      <c r="I160" s="16"/>
      <c r="J160" s="17"/>
      <c r="K160" s="17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7"/>
      <c r="AQ160" s="17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7"/>
      <c r="BP160" s="16"/>
      <c r="BQ160" s="16"/>
      <c r="BR160" s="16"/>
      <c r="BS160" s="16"/>
      <c r="BT160" s="16"/>
      <c r="BU160" s="17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7"/>
      <c r="CJ160" s="16"/>
      <c r="CK160" s="17"/>
      <c r="CL160" s="18"/>
    </row>
    <row r="161" spans="1:90">
      <c r="A161" s="16"/>
      <c r="B161" s="16"/>
      <c r="C161" s="16"/>
      <c r="D161" s="16"/>
      <c r="E161" s="16"/>
      <c r="F161" s="16"/>
      <c r="G161" s="16"/>
      <c r="H161" s="16"/>
      <c r="I161" s="16"/>
      <c r="J161" s="17"/>
      <c r="K161" s="17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7"/>
      <c r="AQ161" s="17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7"/>
      <c r="BP161" s="16"/>
      <c r="BQ161" s="16"/>
      <c r="BR161" s="16"/>
      <c r="BS161" s="16"/>
      <c r="BT161" s="16"/>
      <c r="BU161" s="17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7"/>
      <c r="CJ161" s="16"/>
      <c r="CK161" s="17"/>
      <c r="CL161" s="18"/>
    </row>
    <row r="162" spans="1:90">
      <c r="A162" s="16"/>
      <c r="B162" s="16"/>
      <c r="C162" s="16"/>
      <c r="D162" s="16"/>
      <c r="E162" s="16"/>
      <c r="F162" s="16"/>
      <c r="G162" s="16"/>
      <c r="H162" s="16"/>
      <c r="I162" s="16"/>
      <c r="J162" s="17"/>
      <c r="K162" s="17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7"/>
      <c r="AQ162" s="17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7"/>
      <c r="BP162" s="16"/>
      <c r="BQ162" s="16"/>
      <c r="BR162" s="16"/>
      <c r="BS162" s="16"/>
      <c r="BT162" s="16"/>
      <c r="BU162" s="17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7"/>
      <c r="CJ162" s="16"/>
      <c r="CK162" s="17"/>
      <c r="CL162" s="18"/>
    </row>
    <row r="163" spans="1:90">
      <c r="A163" s="16"/>
      <c r="B163" s="16"/>
      <c r="C163" s="16"/>
      <c r="D163" s="16"/>
      <c r="E163" s="16"/>
      <c r="F163" s="16"/>
      <c r="G163" s="16"/>
      <c r="H163" s="16"/>
      <c r="I163" s="16"/>
      <c r="J163" s="17"/>
      <c r="K163" s="17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7"/>
      <c r="AQ163" s="17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7"/>
      <c r="BP163" s="16"/>
      <c r="BQ163" s="16"/>
      <c r="BR163" s="16"/>
      <c r="BS163" s="16"/>
      <c r="BT163" s="16"/>
      <c r="BU163" s="17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7"/>
      <c r="CJ163" s="16"/>
      <c r="CK163" s="17"/>
      <c r="CL163" s="18"/>
    </row>
    <row r="164" spans="1:90">
      <c r="A164" s="16"/>
      <c r="B164" s="16"/>
      <c r="C164" s="16"/>
      <c r="D164" s="16"/>
      <c r="E164" s="16"/>
      <c r="F164" s="16"/>
      <c r="G164" s="16"/>
      <c r="H164" s="16"/>
      <c r="I164" s="16"/>
      <c r="J164" s="17"/>
      <c r="K164" s="17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7"/>
      <c r="AQ164" s="17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7"/>
      <c r="BP164" s="16"/>
      <c r="BQ164" s="16"/>
      <c r="BR164" s="16"/>
      <c r="BS164" s="16"/>
      <c r="BT164" s="16"/>
      <c r="BU164" s="17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7"/>
      <c r="CJ164" s="16"/>
      <c r="CK164" s="17"/>
      <c r="CL164" s="18"/>
    </row>
    <row r="165" spans="1:90">
      <c r="A165" s="16"/>
      <c r="B165" s="16"/>
      <c r="C165" s="16"/>
      <c r="D165" s="16"/>
      <c r="E165" s="16"/>
      <c r="F165" s="16"/>
      <c r="G165" s="16"/>
      <c r="H165" s="16"/>
      <c r="I165" s="16"/>
      <c r="J165" s="17"/>
      <c r="K165" s="17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7"/>
      <c r="AQ165" s="17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7"/>
      <c r="BP165" s="16"/>
      <c r="BQ165" s="16"/>
      <c r="BR165" s="16"/>
      <c r="BS165" s="16"/>
      <c r="BT165" s="16"/>
      <c r="BU165" s="17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7"/>
      <c r="CJ165" s="16"/>
      <c r="CK165" s="17"/>
      <c r="CL165" s="18"/>
    </row>
    <row r="166" spans="1:90">
      <c r="A166" s="16"/>
      <c r="B166" s="16"/>
      <c r="C166" s="16"/>
      <c r="D166" s="16"/>
      <c r="E166" s="16"/>
      <c r="F166" s="16"/>
      <c r="G166" s="16"/>
      <c r="H166" s="16"/>
      <c r="I166" s="16"/>
      <c r="J166" s="17"/>
      <c r="K166" s="17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7"/>
      <c r="AQ166" s="17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7"/>
      <c r="BP166" s="16"/>
      <c r="BQ166" s="16"/>
      <c r="BR166" s="16"/>
      <c r="BS166" s="16"/>
      <c r="BT166" s="16"/>
      <c r="BU166" s="17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7"/>
      <c r="CJ166" s="16"/>
      <c r="CK166" s="17"/>
      <c r="CL166" s="18"/>
    </row>
    <row r="167" spans="1:90">
      <c r="A167" s="16"/>
      <c r="B167" s="16"/>
      <c r="C167" s="16"/>
      <c r="D167" s="16"/>
      <c r="E167" s="16"/>
      <c r="F167" s="16"/>
      <c r="G167" s="16"/>
      <c r="H167" s="16"/>
      <c r="I167" s="16"/>
      <c r="J167" s="17"/>
      <c r="K167" s="17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7"/>
      <c r="AQ167" s="17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7"/>
      <c r="BP167" s="16"/>
      <c r="BQ167" s="16"/>
      <c r="BR167" s="16"/>
      <c r="BS167" s="16"/>
      <c r="BT167" s="16"/>
      <c r="BU167" s="17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7"/>
      <c r="CJ167" s="16"/>
      <c r="CK167" s="17"/>
      <c r="CL167" s="18"/>
    </row>
    <row r="168" spans="1:90">
      <c r="A168" s="16"/>
      <c r="B168" s="16"/>
      <c r="C168" s="16"/>
      <c r="D168" s="16"/>
      <c r="E168" s="16"/>
      <c r="F168" s="16"/>
      <c r="G168" s="16"/>
      <c r="H168" s="16"/>
      <c r="I168" s="16"/>
      <c r="J168" s="17"/>
      <c r="K168" s="17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7"/>
      <c r="AQ168" s="17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7"/>
      <c r="BP168" s="16"/>
      <c r="BQ168" s="16"/>
      <c r="BR168" s="16"/>
      <c r="BS168" s="16"/>
      <c r="BT168" s="16"/>
      <c r="BU168" s="17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7"/>
      <c r="CJ168" s="16"/>
      <c r="CK168" s="17"/>
      <c r="CL168" s="18"/>
    </row>
    <row r="169" spans="1:90">
      <c r="A169" s="16"/>
      <c r="B169" s="16"/>
      <c r="C169" s="16"/>
      <c r="D169" s="16"/>
      <c r="E169" s="16"/>
      <c r="F169" s="16"/>
      <c r="G169" s="16"/>
      <c r="H169" s="16"/>
      <c r="I169" s="16"/>
      <c r="J169" s="17"/>
      <c r="K169" s="17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7"/>
      <c r="AQ169" s="17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7"/>
      <c r="BP169" s="16"/>
      <c r="BQ169" s="16"/>
      <c r="BR169" s="16"/>
      <c r="BS169" s="16"/>
      <c r="BT169" s="16"/>
      <c r="BU169" s="17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7"/>
      <c r="CJ169" s="16"/>
      <c r="CK169" s="17"/>
      <c r="CL169" s="18"/>
    </row>
    <row r="170" spans="1:90">
      <c r="A170" s="16"/>
      <c r="B170" s="16"/>
      <c r="C170" s="16"/>
      <c r="D170" s="16"/>
      <c r="E170" s="16"/>
      <c r="F170" s="16"/>
      <c r="G170" s="16"/>
      <c r="H170" s="16"/>
      <c r="I170" s="16"/>
      <c r="J170" s="17"/>
      <c r="K170" s="17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7"/>
      <c r="AQ170" s="17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7"/>
      <c r="BP170" s="16"/>
      <c r="BQ170" s="16"/>
      <c r="BR170" s="16"/>
      <c r="BS170" s="16"/>
      <c r="BT170" s="16"/>
      <c r="BU170" s="17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7"/>
      <c r="CJ170" s="16"/>
      <c r="CK170" s="17"/>
      <c r="CL170" s="18"/>
    </row>
    <row r="171" spans="1:90">
      <c r="A171" s="16"/>
      <c r="B171" s="16"/>
      <c r="C171" s="16"/>
      <c r="D171" s="16"/>
      <c r="E171" s="16"/>
      <c r="F171" s="16"/>
      <c r="G171" s="16"/>
      <c r="H171" s="16"/>
      <c r="I171" s="16"/>
      <c r="J171" s="17"/>
      <c r="K171" s="17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7"/>
      <c r="AQ171" s="17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7"/>
      <c r="BP171" s="16"/>
      <c r="BQ171" s="16"/>
      <c r="BR171" s="16"/>
      <c r="BS171" s="16"/>
      <c r="BT171" s="16"/>
      <c r="BU171" s="17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7"/>
      <c r="CJ171" s="16"/>
      <c r="CK171" s="17"/>
      <c r="CL171" s="18"/>
    </row>
    <row r="172" spans="1:90">
      <c r="A172" s="16"/>
      <c r="B172" s="16"/>
      <c r="C172" s="16"/>
      <c r="D172" s="16"/>
      <c r="E172" s="16"/>
      <c r="F172" s="16"/>
      <c r="G172" s="16"/>
      <c r="H172" s="16"/>
      <c r="I172" s="16"/>
      <c r="J172" s="17"/>
      <c r="K172" s="17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7"/>
      <c r="AQ172" s="17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7"/>
      <c r="BP172" s="16"/>
      <c r="BQ172" s="16"/>
      <c r="BR172" s="16"/>
      <c r="BS172" s="16"/>
      <c r="BT172" s="16"/>
      <c r="BU172" s="17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7"/>
      <c r="CJ172" s="16"/>
      <c r="CK172" s="17"/>
      <c r="CL172" s="18"/>
    </row>
    <row r="173" spans="1:90">
      <c r="A173" s="16"/>
      <c r="B173" s="16"/>
      <c r="C173" s="16"/>
      <c r="D173" s="16"/>
      <c r="E173" s="16"/>
      <c r="F173" s="16"/>
      <c r="G173" s="16"/>
      <c r="H173" s="16"/>
      <c r="I173" s="16"/>
      <c r="J173" s="17"/>
      <c r="K173" s="17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7"/>
      <c r="AQ173" s="17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7"/>
      <c r="BP173" s="16"/>
      <c r="BQ173" s="16"/>
      <c r="BR173" s="16"/>
      <c r="BS173" s="16"/>
      <c r="BT173" s="16"/>
      <c r="BU173" s="17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7"/>
      <c r="CJ173" s="16"/>
      <c r="CK173" s="17"/>
      <c r="CL173" s="18"/>
    </row>
    <row r="174" spans="1:90">
      <c r="A174" s="16"/>
      <c r="B174" s="16"/>
      <c r="C174" s="16"/>
      <c r="D174" s="16"/>
      <c r="E174" s="16"/>
      <c r="F174" s="16"/>
      <c r="G174" s="16"/>
      <c r="H174" s="16"/>
      <c r="I174" s="16"/>
      <c r="J174" s="17"/>
      <c r="K174" s="17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7"/>
      <c r="AQ174" s="17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7"/>
      <c r="BP174" s="16"/>
      <c r="BQ174" s="16"/>
      <c r="BR174" s="16"/>
      <c r="BS174" s="16"/>
      <c r="BT174" s="16"/>
      <c r="BU174" s="17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7"/>
      <c r="CJ174" s="16"/>
      <c r="CK174" s="17"/>
      <c r="CL174" s="18"/>
    </row>
    <row r="175" spans="1:90">
      <c r="A175" s="16"/>
      <c r="B175" s="16"/>
      <c r="C175" s="16"/>
      <c r="D175" s="16"/>
      <c r="E175" s="16"/>
      <c r="F175" s="16"/>
      <c r="G175" s="16"/>
      <c r="H175" s="16"/>
      <c r="I175" s="16"/>
      <c r="J175" s="17"/>
      <c r="K175" s="17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7"/>
      <c r="AQ175" s="17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7"/>
      <c r="BP175" s="16"/>
      <c r="BQ175" s="16"/>
      <c r="BR175" s="16"/>
      <c r="BS175" s="16"/>
      <c r="BT175" s="16"/>
      <c r="BU175" s="17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7"/>
      <c r="CJ175" s="16"/>
      <c r="CK175" s="17"/>
      <c r="CL175" s="18"/>
    </row>
    <row r="176" spans="1:90">
      <c r="A176" s="16"/>
      <c r="B176" s="16"/>
      <c r="C176" s="16"/>
      <c r="D176" s="16"/>
      <c r="E176" s="16"/>
      <c r="F176" s="16"/>
      <c r="G176" s="16"/>
      <c r="H176" s="16"/>
      <c r="I176" s="16"/>
      <c r="J176" s="17"/>
      <c r="K176" s="17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7"/>
      <c r="AQ176" s="17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7"/>
      <c r="BP176" s="16"/>
      <c r="BQ176" s="16"/>
      <c r="BR176" s="16"/>
      <c r="BS176" s="16"/>
      <c r="BT176" s="16"/>
      <c r="BU176" s="17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7"/>
      <c r="CJ176" s="16"/>
      <c r="CK176" s="17"/>
      <c r="CL176" s="18"/>
    </row>
    <row r="177" spans="1:90">
      <c r="A177" s="16"/>
      <c r="B177" s="16"/>
      <c r="C177" s="16"/>
      <c r="D177" s="16"/>
      <c r="E177" s="16"/>
      <c r="F177" s="16"/>
      <c r="G177" s="16"/>
      <c r="H177" s="16"/>
      <c r="I177" s="16"/>
      <c r="J177" s="17"/>
      <c r="K177" s="17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7"/>
      <c r="AQ177" s="17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7"/>
      <c r="BP177" s="16"/>
      <c r="BQ177" s="16"/>
      <c r="BR177" s="16"/>
      <c r="BS177" s="16"/>
      <c r="BT177" s="16"/>
      <c r="BU177" s="17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7"/>
      <c r="CJ177" s="16"/>
      <c r="CK177" s="17"/>
      <c r="CL177" s="18"/>
    </row>
    <row r="178" spans="1:90">
      <c r="A178" s="16"/>
      <c r="B178" s="16"/>
      <c r="C178" s="16"/>
      <c r="D178" s="16"/>
      <c r="E178" s="16"/>
      <c r="F178" s="16"/>
      <c r="G178" s="16"/>
      <c r="H178" s="16"/>
      <c r="I178" s="16"/>
      <c r="J178" s="17"/>
      <c r="K178" s="17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7"/>
      <c r="AQ178" s="17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7"/>
      <c r="BP178" s="16"/>
      <c r="BQ178" s="16"/>
      <c r="BR178" s="16"/>
      <c r="BS178" s="16"/>
      <c r="BT178" s="16"/>
      <c r="BU178" s="17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7"/>
      <c r="CJ178" s="16"/>
      <c r="CK178" s="17"/>
      <c r="CL178" s="18"/>
    </row>
    <row r="179" spans="1:90">
      <c r="A179" s="16"/>
      <c r="B179" s="16"/>
      <c r="C179" s="16"/>
      <c r="D179" s="16"/>
      <c r="E179" s="16"/>
      <c r="F179" s="16"/>
      <c r="G179" s="16"/>
      <c r="H179" s="16"/>
      <c r="I179" s="16"/>
      <c r="J179" s="17"/>
      <c r="K179" s="17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7"/>
      <c r="AQ179" s="17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7"/>
      <c r="BP179" s="16"/>
      <c r="BQ179" s="16"/>
      <c r="BR179" s="16"/>
      <c r="BS179" s="16"/>
      <c r="BT179" s="16"/>
      <c r="BU179" s="17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7"/>
      <c r="CJ179" s="16"/>
      <c r="CK179" s="17"/>
      <c r="CL179" s="18"/>
    </row>
    <row r="180" spans="1:90">
      <c r="A180" s="16"/>
      <c r="B180" s="16"/>
      <c r="C180" s="16"/>
      <c r="D180" s="16"/>
      <c r="E180" s="16"/>
      <c r="F180" s="16"/>
      <c r="G180" s="16"/>
      <c r="H180" s="16"/>
      <c r="I180" s="16"/>
      <c r="J180" s="17"/>
      <c r="K180" s="17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7"/>
      <c r="AQ180" s="17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7"/>
      <c r="BP180" s="16"/>
      <c r="BQ180" s="16"/>
      <c r="BR180" s="16"/>
      <c r="BS180" s="16"/>
      <c r="BT180" s="16"/>
      <c r="BU180" s="17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7"/>
      <c r="CJ180" s="16"/>
      <c r="CK180" s="17"/>
      <c r="CL180" s="18"/>
    </row>
    <row r="181" spans="1:90">
      <c r="A181" s="16"/>
      <c r="B181" s="16"/>
      <c r="C181" s="16"/>
      <c r="D181" s="16"/>
      <c r="E181" s="16"/>
      <c r="F181" s="16"/>
      <c r="G181" s="16"/>
      <c r="H181" s="16"/>
      <c r="I181" s="16"/>
      <c r="J181" s="17"/>
      <c r="K181" s="17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7"/>
      <c r="AQ181" s="17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7"/>
      <c r="BP181" s="16"/>
      <c r="BQ181" s="16"/>
      <c r="BR181" s="16"/>
      <c r="BS181" s="16"/>
      <c r="BT181" s="16"/>
      <c r="BU181" s="17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7"/>
      <c r="CJ181" s="16"/>
      <c r="CK181" s="17"/>
      <c r="CL181" s="18"/>
    </row>
    <row r="182" spans="1:90">
      <c r="A182" s="16"/>
      <c r="B182" s="16"/>
      <c r="C182" s="16"/>
      <c r="D182" s="16"/>
      <c r="E182" s="16"/>
      <c r="F182" s="16"/>
      <c r="G182" s="16"/>
      <c r="H182" s="16"/>
      <c r="I182" s="16"/>
      <c r="J182" s="17"/>
      <c r="K182" s="17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7"/>
      <c r="AQ182" s="17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7"/>
      <c r="BP182" s="16"/>
      <c r="BQ182" s="16"/>
      <c r="BR182" s="16"/>
      <c r="BS182" s="16"/>
      <c r="BT182" s="16"/>
      <c r="BU182" s="17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7"/>
      <c r="CJ182" s="16"/>
      <c r="CK182" s="17"/>
      <c r="CL182" s="18"/>
    </row>
    <row r="183" spans="1:90">
      <c r="A183" s="16"/>
      <c r="B183" s="16"/>
      <c r="C183" s="16"/>
      <c r="D183" s="16"/>
      <c r="E183" s="16"/>
      <c r="F183" s="16"/>
      <c r="G183" s="16"/>
      <c r="H183" s="16"/>
      <c r="I183" s="16"/>
      <c r="J183" s="17"/>
      <c r="K183" s="17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7"/>
      <c r="AQ183" s="17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7"/>
      <c r="BP183" s="16"/>
      <c r="BQ183" s="16"/>
      <c r="BR183" s="16"/>
      <c r="BS183" s="16"/>
      <c r="BT183" s="16"/>
      <c r="BU183" s="17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7"/>
      <c r="CJ183" s="16"/>
      <c r="CK183" s="17"/>
      <c r="CL183" s="18"/>
    </row>
    <row r="184" spans="1:90">
      <c r="A184" s="16"/>
      <c r="B184" s="16"/>
      <c r="C184" s="16"/>
      <c r="D184" s="16"/>
      <c r="E184" s="16"/>
      <c r="F184" s="16"/>
      <c r="G184" s="16"/>
      <c r="H184" s="16"/>
      <c r="I184" s="16"/>
      <c r="J184" s="17"/>
      <c r="K184" s="17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7"/>
      <c r="AQ184" s="17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7"/>
      <c r="BP184" s="16"/>
      <c r="BQ184" s="16"/>
      <c r="BR184" s="16"/>
      <c r="BS184" s="16"/>
      <c r="BT184" s="16"/>
      <c r="BU184" s="17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7"/>
      <c r="CJ184" s="16"/>
      <c r="CK184" s="17"/>
      <c r="CL184" s="18"/>
    </row>
    <row r="185" spans="1:90">
      <c r="A185" s="16"/>
      <c r="B185" s="16"/>
      <c r="C185" s="16"/>
      <c r="D185" s="16"/>
      <c r="E185" s="16"/>
      <c r="F185" s="16"/>
      <c r="G185" s="16"/>
      <c r="H185" s="16"/>
      <c r="I185" s="16"/>
      <c r="J185" s="17"/>
      <c r="K185" s="17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7"/>
      <c r="AQ185" s="17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7"/>
      <c r="BP185" s="16"/>
      <c r="BQ185" s="16"/>
      <c r="BR185" s="16"/>
      <c r="BS185" s="16"/>
      <c r="BT185" s="16"/>
      <c r="BU185" s="17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7"/>
      <c r="CJ185" s="16"/>
      <c r="CK185" s="17"/>
      <c r="CL185" s="18"/>
    </row>
    <row r="186" spans="1:90">
      <c r="A186" s="16"/>
      <c r="B186" s="16"/>
      <c r="C186" s="16"/>
      <c r="D186" s="16"/>
      <c r="E186" s="16"/>
      <c r="F186" s="16"/>
      <c r="G186" s="16"/>
      <c r="H186" s="16"/>
      <c r="I186" s="16"/>
      <c r="J186" s="17"/>
      <c r="K186" s="17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7"/>
      <c r="AQ186" s="17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7"/>
      <c r="BP186" s="16"/>
      <c r="BQ186" s="16"/>
      <c r="BR186" s="16"/>
      <c r="BS186" s="16"/>
      <c r="BT186" s="16"/>
      <c r="BU186" s="17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7"/>
      <c r="CJ186" s="16"/>
      <c r="CK186" s="17"/>
      <c r="CL186" s="18"/>
    </row>
    <row r="187" spans="1:90">
      <c r="A187" s="16"/>
      <c r="B187" s="16"/>
      <c r="C187" s="16"/>
      <c r="D187" s="16"/>
      <c r="E187" s="16"/>
      <c r="F187" s="16"/>
      <c r="G187" s="16"/>
      <c r="H187" s="16"/>
      <c r="I187" s="16"/>
      <c r="J187" s="17"/>
      <c r="K187" s="17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7"/>
      <c r="AQ187" s="17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7"/>
      <c r="BP187" s="16"/>
      <c r="BQ187" s="16"/>
      <c r="BR187" s="16"/>
      <c r="BS187" s="16"/>
      <c r="BT187" s="16"/>
      <c r="BU187" s="17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7"/>
      <c r="CJ187" s="16"/>
      <c r="CK187" s="17"/>
      <c r="CL187" s="18"/>
    </row>
    <row r="188" spans="1:90">
      <c r="A188" s="16"/>
      <c r="B188" s="16"/>
      <c r="C188" s="16"/>
      <c r="D188" s="16"/>
      <c r="E188" s="16"/>
      <c r="F188" s="16"/>
      <c r="G188" s="16"/>
      <c r="H188" s="16"/>
      <c r="I188" s="16"/>
      <c r="J188" s="17"/>
      <c r="K188" s="17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7"/>
      <c r="AQ188" s="17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7"/>
      <c r="BP188" s="16"/>
      <c r="BQ188" s="16"/>
      <c r="BR188" s="16"/>
      <c r="BS188" s="16"/>
      <c r="BT188" s="16"/>
      <c r="BU188" s="17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7"/>
      <c r="CJ188" s="16"/>
      <c r="CK188" s="17"/>
      <c r="CL188" s="18"/>
    </row>
    <row r="189" spans="1:90">
      <c r="A189" s="16"/>
      <c r="B189" s="16"/>
      <c r="C189" s="16"/>
      <c r="D189" s="16"/>
      <c r="E189" s="16"/>
      <c r="F189" s="16"/>
      <c r="G189" s="16"/>
      <c r="H189" s="16"/>
      <c r="I189" s="16"/>
      <c r="J189" s="17"/>
      <c r="K189" s="17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7"/>
      <c r="AQ189" s="17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7"/>
      <c r="BP189" s="16"/>
      <c r="BQ189" s="16"/>
      <c r="BR189" s="16"/>
      <c r="BS189" s="16"/>
      <c r="BT189" s="16"/>
      <c r="BU189" s="17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7"/>
      <c r="CJ189" s="16"/>
      <c r="CK189" s="17"/>
      <c r="CL189" s="18"/>
    </row>
    <row r="190" spans="1:90">
      <c r="A190" s="16"/>
      <c r="B190" s="16"/>
      <c r="C190" s="16"/>
      <c r="D190" s="16"/>
      <c r="E190" s="16"/>
      <c r="F190" s="16"/>
      <c r="G190" s="16"/>
      <c r="H190" s="16"/>
      <c r="I190" s="16"/>
      <c r="J190" s="17"/>
      <c r="K190" s="17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7"/>
      <c r="AQ190" s="17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7"/>
      <c r="BP190" s="16"/>
      <c r="BQ190" s="16"/>
      <c r="BR190" s="16"/>
      <c r="BS190" s="16"/>
      <c r="BT190" s="16"/>
      <c r="BU190" s="17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7"/>
      <c r="CJ190" s="16"/>
      <c r="CK190" s="17"/>
      <c r="CL190" s="18"/>
    </row>
    <row r="191" spans="1:90">
      <c r="A191" s="16"/>
      <c r="B191" s="16"/>
      <c r="C191" s="16"/>
      <c r="D191" s="16"/>
      <c r="E191" s="16"/>
      <c r="F191" s="16"/>
      <c r="G191" s="16"/>
      <c r="H191" s="16"/>
      <c r="I191" s="16"/>
      <c r="J191" s="17"/>
      <c r="K191" s="17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7"/>
      <c r="AQ191" s="17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7"/>
      <c r="BP191" s="16"/>
      <c r="BQ191" s="16"/>
      <c r="BR191" s="16"/>
      <c r="BS191" s="16"/>
      <c r="BT191" s="16"/>
      <c r="BU191" s="17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7"/>
      <c r="CJ191" s="16"/>
      <c r="CK191" s="17"/>
      <c r="CL191" s="18"/>
    </row>
    <row r="192" spans="1:90">
      <c r="A192" s="16"/>
      <c r="B192" s="16"/>
      <c r="C192" s="16"/>
      <c r="D192" s="16"/>
      <c r="E192" s="16"/>
      <c r="F192" s="16"/>
      <c r="G192" s="16"/>
      <c r="H192" s="16"/>
      <c r="I192" s="16"/>
      <c r="J192" s="17"/>
      <c r="K192" s="17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7"/>
      <c r="AQ192" s="17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7"/>
      <c r="BP192" s="16"/>
      <c r="BQ192" s="16"/>
      <c r="BR192" s="16"/>
      <c r="BS192" s="16"/>
      <c r="BT192" s="16"/>
      <c r="BU192" s="17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7"/>
      <c r="CJ192" s="16"/>
      <c r="CK192" s="17"/>
      <c r="CL192" s="18"/>
    </row>
    <row r="193" spans="1:90">
      <c r="A193" s="16"/>
      <c r="B193" s="16"/>
      <c r="C193" s="16"/>
      <c r="D193" s="16"/>
      <c r="E193" s="16"/>
      <c r="F193" s="16"/>
      <c r="G193" s="16"/>
      <c r="H193" s="16"/>
      <c r="I193" s="16"/>
      <c r="J193" s="17"/>
      <c r="K193" s="17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7"/>
      <c r="AQ193" s="17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7"/>
      <c r="BP193" s="16"/>
      <c r="BQ193" s="16"/>
      <c r="BR193" s="16"/>
      <c r="BS193" s="16"/>
      <c r="BT193" s="16"/>
      <c r="BU193" s="17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7"/>
      <c r="CJ193" s="16"/>
      <c r="CK193" s="17"/>
      <c r="CL193" s="18"/>
    </row>
    <row r="194" spans="1:90">
      <c r="A194" s="16"/>
      <c r="B194" s="16"/>
      <c r="C194" s="16"/>
      <c r="D194" s="16"/>
      <c r="E194" s="16"/>
      <c r="F194" s="16"/>
      <c r="G194" s="16"/>
      <c r="H194" s="16"/>
      <c r="I194" s="16"/>
      <c r="J194" s="17"/>
      <c r="K194" s="17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7"/>
      <c r="AQ194" s="17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7"/>
      <c r="BP194" s="16"/>
      <c r="BQ194" s="16"/>
      <c r="BR194" s="16"/>
      <c r="BS194" s="16"/>
      <c r="BT194" s="16"/>
      <c r="BU194" s="17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7"/>
      <c r="CJ194" s="16"/>
      <c r="CK194" s="17"/>
      <c r="CL194" s="18"/>
    </row>
    <row r="195" spans="1:90">
      <c r="A195" s="16"/>
      <c r="B195" s="16"/>
      <c r="C195" s="16"/>
      <c r="D195" s="16"/>
      <c r="E195" s="16"/>
      <c r="F195" s="16"/>
      <c r="G195" s="16"/>
      <c r="H195" s="16"/>
      <c r="I195" s="16"/>
      <c r="J195" s="17"/>
      <c r="K195" s="17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7"/>
      <c r="AQ195" s="17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7"/>
      <c r="BP195" s="16"/>
      <c r="BQ195" s="16"/>
      <c r="BR195" s="16"/>
      <c r="BS195" s="16"/>
      <c r="BT195" s="16"/>
      <c r="BU195" s="17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7"/>
      <c r="CJ195" s="16"/>
      <c r="CK195" s="17"/>
      <c r="CL195" s="18"/>
    </row>
    <row r="196" spans="1:90">
      <c r="A196" s="16"/>
      <c r="B196" s="16"/>
      <c r="C196" s="16"/>
      <c r="D196" s="16"/>
      <c r="E196" s="16"/>
      <c r="F196" s="16"/>
      <c r="G196" s="16"/>
      <c r="H196" s="16"/>
      <c r="I196" s="16"/>
      <c r="J196" s="17"/>
      <c r="K196" s="17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7"/>
      <c r="AQ196" s="17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7"/>
      <c r="BP196" s="16"/>
      <c r="BQ196" s="16"/>
      <c r="BR196" s="16"/>
      <c r="BS196" s="16"/>
      <c r="BT196" s="16"/>
      <c r="BU196" s="17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7"/>
      <c r="CJ196" s="16"/>
      <c r="CK196" s="17"/>
      <c r="CL196" s="18"/>
    </row>
    <row r="197" spans="1:90">
      <c r="A197" s="16"/>
      <c r="B197" s="16"/>
      <c r="C197" s="16"/>
      <c r="D197" s="16"/>
      <c r="E197" s="16"/>
      <c r="F197" s="16"/>
      <c r="G197" s="16"/>
      <c r="H197" s="16"/>
      <c r="I197" s="16"/>
      <c r="J197" s="17"/>
      <c r="K197" s="17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7"/>
      <c r="AQ197" s="17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7"/>
      <c r="BP197" s="16"/>
      <c r="BQ197" s="16"/>
      <c r="BR197" s="16"/>
      <c r="BS197" s="16"/>
      <c r="BT197" s="16"/>
      <c r="BU197" s="17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7"/>
      <c r="CJ197" s="16"/>
      <c r="CK197" s="17"/>
      <c r="CL197" s="18"/>
    </row>
    <row r="198" spans="1:90">
      <c r="A198" s="16"/>
      <c r="B198" s="16"/>
      <c r="C198" s="16"/>
      <c r="D198" s="16"/>
      <c r="E198" s="16"/>
      <c r="F198" s="16"/>
      <c r="G198" s="16"/>
      <c r="H198" s="16"/>
      <c r="I198" s="16"/>
      <c r="J198" s="17"/>
      <c r="K198" s="17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7"/>
      <c r="AQ198" s="17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7"/>
      <c r="BP198" s="16"/>
      <c r="BQ198" s="16"/>
      <c r="BR198" s="16"/>
      <c r="BS198" s="16"/>
      <c r="BT198" s="16"/>
      <c r="BU198" s="17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7"/>
      <c r="CJ198" s="16"/>
      <c r="CK198" s="17"/>
      <c r="CL198" s="18"/>
    </row>
    <row r="199" spans="1:90">
      <c r="A199" s="16"/>
      <c r="B199" s="16"/>
      <c r="C199" s="16"/>
      <c r="D199" s="16"/>
      <c r="E199" s="16"/>
      <c r="F199" s="16"/>
      <c r="G199" s="16"/>
      <c r="H199" s="16"/>
      <c r="I199" s="16"/>
      <c r="J199" s="17"/>
      <c r="K199" s="17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7"/>
      <c r="AQ199" s="17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7"/>
      <c r="BP199" s="16"/>
      <c r="BQ199" s="16"/>
      <c r="BR199" s="16"/>
      <c r="BS199" s="16"/>
      <c r="BT199" s="16"/>
      <c r="BU199" s="17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7"/>
      <c r="CJ199" s="16"/>
      <c r="CK199" s="17"/>
      <c r="CL199" s="18"/>
    </row>
    <row r="200" spans="1:90">
      <c r="A200" s="16"/>
      <c r="B200" s="16"/>
      <c r="C200" s="16"/>
      <c r="D200" s="16"/>
      <c r="E200" s="16"/>
      <c r="F200" s="16"/>
      <c r="G200" s="16"/>
      <c r="H200" s="16"/>
      <c r="I200" s="16"/>
      <c r="J200" s="17"/>
      <c r="K200" s="17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7"/>
      <c r="AQ200" s="17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7"/>
      <c r="BP200" s="16"/>
      <c r="BQ200" s="16"/>
      <c r="BR200" s="16"/>
      <c r="BS200" s="16"/>
      <c r="BT200" s="16"/>
      <c r="BU200" s="17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7"/>
      <c r="CJ200" s="16"/>
      <c r="CK200" s="17"/>
      <c r="CL200" s="18"/>
    </row>
    <row r="201" spans="1:90">
      <c r="A201" s="16"/>
      <c r="B201" s="16"/>
      <c r="C201" s="16"/>
      <c r="D201" s="16"/>
      <c r="E201" s="16"/>
      <c r="F201" s="16"/>
      <c r="G201" s="16"/>
      <c r="H201" s="16"/>
      <c r="I201" s="16"/>
      <c r="J201" s="17"/>
      <c r="K201" s="17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7"/>
      <c r="AQ201" s="17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7"/>
      <c r="BP201" s="16"/>
      <c r="BQ201" s="16"/>
      <c r="BR201" s="16"/>
      <c r="BS201" s="16"/>
      <c r="BT201" s="16"/>
      <c r="BU201" s="17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7"/>
      <c r="CJ201" s="16"/>
      <c r="CK201" s="17"/>
      <c r="CL201" s="18"/>
    </row>
    <row r="202" spans="1:90">
      <c r="A202" s="16"/>
      <c r="B202" s="16"/>
      <c r="C202" s="16"/>
      <c r="D202" s="16"/>
      <c r="E202" s="16"/>
      <c r="F202" s="16"/>
      <c r="G202" s="16"/>
      <c r="H202" s="16"/>
      <c r="I202" s="16"/>
      <c r="J202" s="17"/>
      <c r="K202" s="17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7"/>
      <c r="AQ202" s="17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7"/>
      <c r="BP202" s="16"/>
      <c r="BQ202" s="16"/>
      <c r="BR202" s="16"/>
      <c r="BS202" s="16"/>
      <c r="BT202" s="16"/>
      <c r="BU202" s="17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7"/>
      <c r="CJ202" s="16"/>
      <c r="CK202" s="17"/>
      <c r="CL202" s="18"/>
    </row>
    <row r="203" spans="1:90">
      <c r="A203" s="16"/>
      <c r="B203" s="16"/>
      <c r="C203" s="16"/>
      <c r="D203" s="16"/>
      <c r="E203" s="16"/>
      <c r="F203" s="16"/>
      <c r="G203" s="16"/>
      <c r="H203" s="16"/>
      <c r="I203" s="16"/>
      <c r="J203" s="17"/>
      <c r="K203" s="17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7"/>
      <c r="AQ203" s="17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7"/>
      <c r="BP203" s="16"/>
      <c r="BQ203" s="16"/>
      <c r="BR203" s="16"/>
      <c r="BS203" s="16"/>
      <c r="BT203" s="16"/>
      <c r="BU203" s="17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7"/>
      <c r="CJ203" s="16"/>
      <c r="CK203" s="17"/>
      <c r="CL203" s="18"/>
    </row>
    <row r="204" spans="1:90">
      <c r="A204" s="16"/>
      <c r="B204" s="16"/>
      <c r="C204" s="16"/>
      <c r="D204" s="16"/>
      <c r="E204" s="16"/>
      <c r="F204" s="16"/>
      <c r="G204" s="16"/>
      <c r="H204" s="16"/>
      <c r="I204" s="16"/>
      <c r="J204" s="17"/>
      <c r="K204" s="17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7"/>
      <c r="AQ204" s="17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7"/>
      <c r="BP204" s="16"/>
      <c r="BQ204" s="16"/>
      <c r="BR204" s="16"/>
      <c r="BS204" s="16"/>
      <c r="BT204" s="16"/>
      <c r="BU204" s="17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7"/>
      <c r="CJ204" s="16"/>
      <c r="CK204" s="17"/>
      <c r="CL204" s="18"/>
    </row>
    <row r="205" spans="1:90">
      <c r="A205" s="16"/>
      <c r="B205" s="16"/>
      <c r="C205" s="16"/>
      <c r="D205" s="16"/>
      <c r="E205" s="16"/>
      <c r="F205" s="16"/>
      <c r="G205" s="16"/>
      <c r="H205" s="16"/>
      <c r="I205" s="16"/>
      <c r="J205" s="17"/>
      <c r="K205" s="17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7"/>
      <c r="AQ205" s="17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7"/>
      <c r="BP205" s="16"/>
      <c r="BQ205" s="16"/>
      <c r="BR205" s="16"/>
      <c r="BS205" s="16"/>
      <c r="BT205" s="16"/>
      <c r="BU205" s="17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7"/>
      <c r="CJ205" s="16"/>
      <c r="CK205" s="17"/>
      <c r="CL205" s="18"/>
    </row>
    <row r="206" spans="1:90">
      <c r="A206" s="16"/>
      <c r="B206" s="16"/>
      <c r="C206" s="16"/>
      <c r="D206" s="16"/>
      <c r="E206" s="16"/>
      <c r="F206" s="16"/>
      <c r="G206" s="16"/>
      <c r="H206" s="16"/>
      <c r="I206" s="16"/>
      <c r="J206" s="17"/>
      <c r="K206" s="17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7"/>
      <c r="AQ206" s="17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7"/>
      <c r="BP206" s="16"/>
      <c r="BQ206" s="16"/>
      <c r="BR206" s="16"/>
      <c r="BS206" s="16"/>
      <c r="BT206" s="16"/>
      <c r="BU206" s="17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7"/>
      <c r="CJ206" s="16"/>
      <c r="CK206" s="17"/>
      <c r="CL206" s="18"/>
    </row>
    <row r="207" spans="1:90">
      <c r="A207" s="16"/>
      <c r="B207" s="16"/>
      <c r="C207" s="16"/>
      <c r="D207" s="16"/>
      <c r="E207" s="16"/>
      <c r="F207" s="16"/>
      <c r="G207" s="16"/>
      <c r="H207" s="16"/>
      <c r="I207" s="16"/>
      <c r="J207" s="17"/>
      <c r="K207" s="17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7"/>
      <c r="AQ207" s="17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7"/>
      <c r="BP207" s="16"/>
      <c r="BQ207" s="16"/>
      <c r="BR207" s="16"/>
      <c r="BS207" s="16"/>
      <c r="BT207" s="16"/>
      <c r="BU207" s="17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7"/>
      <c r="CJ207" s="16"/>
      <c r="CK207" s="17"/>
      <c r="CL207" s="18"/>
    </row>
    <row r="208" spans="1:90">
      <c r="A208" s="16"/>
      <c r="B208" s="16"/>
      <c r="C208" s="16"/>
      <c r="D208" s="16"/>
      <c r="E208" s="16"/>
      <c r="F208" s="16"/>
      <c r="G208" s="16"/>
      <c r="H208" s="16"/>
      <c r="I208" s="16"/>
      <c r="J208" s="17"/>
      <c r="K208" s="17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7"/>
      <c r="AQ208" s="17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7"/>
      <c r="BP208" s="16"/>
      <c r="BQ208" s="16"/>
      <c r="BR208" s="16"/>
      <c r="BS208" s="16"/>
      <c r="BT208" s="16"/>
      <c r="BU208" s="17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7"/>
      <c r="CJ208" s="16"/>
      <c r="CK208" s="17"/>
      <c r="CL208" s="18"/>
    </row>
    <row r="209" spans="1:90">
      <c r="A209" s="16"/>
      <c r="B209" s="16"/>
      <c r="C209" s="16"/>
      <c r="D209" s="16"/>
      <c r="E209" s="16"/>
      <c r="F209" s="16"/>
      <c r="G209" s="16"/>
      <c r="H209" s="16"/>
      <c r="I209" s="16"/>
      <c r="J209" s="17"/>
      <c r="K209" s="17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7"/>
      <c r="AQ209" s="17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7"/>
      <c r="BP209" s="16"/>
      <c r="BQ209" s="16"/>
      <c r="BR209" s="16"/>
      <c r="BS209" s="16"/>
      <c r="BT209" s="16"/>
      <c r="BU209" s="17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7"/>
      <c r="CJ209" s="16"/>
      <c r="CK209" s="17"/>
      <c r="CL209" s="18"/>
    </row>
    <row r="210" spans="1:90">
      <c r="A210" s="16"/>
      <c r="B210" s="16"/>
      <c r="C210" s="16"/>
      <c r="D210" s="16"/>
      <c r="E210" s="16"/>
      <c r="F210" s="16"/>
      <c r="G210" s="16"/>
      <c r="H210" s="16"/>
      <c r="I210" s="16"/>
      <c r="J210" s="17"/>
      <c r="K210" s="17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7"/>
      <c r="AQ210" s="17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7"/>
      <c r="BP210" s="16"/>
      <c r="BQ210" s="16"/>
      <c r="BR210" s="16"/>
      <c r="BS210" s="16"/>
      <c r="BT210" s="16"/>
      <c r="BU210" s="17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7"/>
      <c r="CJ210" s="16"/>
      <c r="CK210" s="17"/>
      <c r="CL210" s="18"/>
    </row>
    <row r="211" spans="1:90">
      <c r="A211" s="16"/>
      <c r="B211" s="16"/>
      <c r="C211" s="16"/>
      <c r="D211" s="16"/>
      <c r="E211" s="16"/>
      <c r="F211" s="16"/>
      <c r="G211" s="16"/>
      <c r="H211" s="16"/>
      <c r="I211" s="16"/>
      <c r="J211" s="17"/>
      <c r="K211" s="17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7"/>
      <c r="AQ211" s="17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7"/>
      <c r="BP211" s="16"/>
      <c r="BQ211" s="16"/>
      <c r="BR211" s="16"/>
      <c r="BS211" s="16"/>
      <c r="BT211" s="16"/>
      <c r="BU211" s="17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7"/>
      <c r="CJ211" s="16"/>
      <c r="CK211" s="17"/>
      <c r="CL211" s="18"/>
    </row>
    <row r="212" spans="1:90">
      <c r="A212" s="16"/>
      <c r="B212" s="16"/>
      <c r="C212" s="16"/>
      <c r="D212" s="16"/>
      <c r="E212" s="16"/>
      <c r="F212" s="16"/>
      <c r="G212" s="16"/>
      <c r="H212" s="16"/>
      <c r="I212" s="16"/>
      <c r="J212" s="17"/>
      <c r="K212" s="17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7"/>
      <c r="AQ212" s="17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7"/>
      <c r="BP212" s="16"/>
      <c r="BQ212" s="16"/>
      <c r="BR212" s="16"/>
      <c r="BS212" s="16"/>
      <c r="BT212" s="16"/>
      <c r="BU212" s="17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7"/>
      <c r="CJ212" s="16"/>
      <c r="CK212" s="17"/>
      <c r="CL212" s="18"/>
    </row>
    <row r="213" spans="1:90">
      <c r="A213" s="16"/>
      <c r="B213" s="16"/>
      <c r="C213" s="16"/>
      <c r="D213" s="16"/>
      <c r="E213" s="16"/>
      <c r="F213" s="16"/>
      <c r="G213" s="16"/>
      <c r="H213" s="16"/>
      <c r="I213" s="16"/>
      <c r="J213" s="17"/>
      <c r="K213" s="17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7"/>
      <c r="AQ213" s="17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7"/>
      <c r="BP213" s="16"/>
      <c r="BQ213" s="16"/>
      <c r="BR213" s="16"/>
      <c r="BS213" s="16"/>
      <c r="BT213" s="16"/>
      <c r="BU213" s="17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7"/>
      <c r="CJ213" s="16"/>
      <c r="CK213" s="17"/>
      <c r="CL213" s="18"/>
    </row>
    <row r="214" spans="1:90">
      <c r="A214" s="16"/>
      <c r="B214" s="16"/>
      <c r="C214" s="16"/>
      <c r="D214" s="16"/>
      <c r="E214" s="16"/>
      <c r="F214" s="16"/>
      <c r="G214" s="16"/>
      <c r="H214" s="16"/>
      <c r="I214" s="16"/>
      <c r="J214" s="17"/>
      <c r="K214" s="17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7"/>
      <c r="AQ214" s="17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7"/>
      <c r="BP214" s="16"/>
      <c r="BQ214" s="16"/>
      <c r="BR214" s="16"/>
      <c r="BS214" s="16"/>
      <c r="BT214" s="16"/>
      <c r="BU214" s="17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7"/>
      <c r="CJ214" s="16"/>
      <c r="CK214" s="17"/>
      <c r="CL214" s="18"/>
    </row>
    <row r="215" spans="1:90">
      <c r="A215" s="16"/>
      <c r="B215" s="16"/>
      <c r="C215" s="16"/>
      <c r="D215" s="16"/>
      <c r="E215" s="16"/>
      <c r="F215" s="16"/>
      <c r="G215" s="16"/>
      <c r="H215" s="16"/>
      <c r="I215" s="16"/>
      <c r="J215" s="17"/>
      <c r="K215" s="17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7"/>
      <c r="AQ215" s="17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7"/>
      <c r="BP215" s="16"/>
      <c r="BQ215" s="16"/>
      <c r="BR215" s="16"/>
      <c r="BS215" s="16"/>
      <c r="BT215" s="16"/>
      <c r="BU215" s="17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7"/>
      <c r="CJ215" s="16"/>
      <c r="CK215" s="17"/>
      <c r="CL215" s="18"/>
    </row>
    <row r="216" spans="1:90">
      <c r="A216" s="16"/>
      <c r="B216" s="16"/>
      <c r="C216" s="16"/>
      <c r="D216" s="16"/>
      <c r="E216" s="16"/>
      <c r="F216" s="16"/>
      <c r="G216" s="16"/>
      <c r="H216" s="16"/>
      <c r="I216" s="16"/>
      <c r="J216" s="17"/>
      <c r="K216" s="17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7"/>
      <c r="AQ216" s="17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7"/>
      <c r="BP216" s="16"/>
      <c r="BQ216" s="16"/>
      <c r="BR216" s="16"/>
      <c r="BS216" s="16"/>
      <c r="BT216" s="16"/>
      <c r="BU216" s="17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7"/>
      <c r="CJ216" s="16"/>
      <c r="CK216" s="17"/>
      <c r="CL216" s="18"/>
    </row>
    <row r="217" spans="1:90">
      <c r="A217" s="16"/>
      <c r="B217" s="16"/>
      <c r="C217" s="16"/>
      <c r="D217" s="16"/>
      <c r="E217" s="16"/>
      <c r="F217" s="16"/>
      <c r="G217" s="16"/>
      <c r="H217" s="16"/>
      <c r="I217" s="16"/>
      <c r="J217" s="17"/>
      <c r="K217" s="17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7"/>
      <c r="AQ217" s="17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7"/>
      <c r="BP217" s="16"/>
      <c r="BQ217" s="16"/>
      <c r="BR217" s="16"/>
      <c r="BS217" s="16"/>
      <c r="BT217" s="16"/>
      <c r="BU217" s="17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7"/>
      <c r="CJ217" s="16"/>
      <c r="CK217" s="17"/>
      <c r="CL217" s="18"/>
    </row>
    <row r="218" spans="1:90">
      <c r="A218" s="16"/>
      <c r="B218" s="16"/>
      <c r="C218" s="16"/>
      <c r="D218" s="16"/>
      <c r="E218" s="16"/>
      <c r="F218" s="16"/>
      <c r="G218" s="16"/>
      <c r="H218" s="16"/>
      <c r="I218" s="16"/>
      <c r="J218" s="17"/>
      <c r="K218" s="17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7"/>
      <c r="AQ218" s="17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7"/>
      <c r="BP218" s="16"/>
      <c r="BQ218" s="16"/>
      <c r="BR218" s="16"/>
      <c r="BS218" s="16"/>
      <c r="BT218" s="16"/>
      <c r="BU218" s="17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7"/>
      <c r="CJ218" s="16"/>
      <c r="CK218" s="17"/>
      <c r="CL218" s="18"/>
    </row>
    <row r="219" spans="1:90">
      <c r="A219" s="16"/>
      <c r="B219" s="16"/>
      <c r="C219" s="16"/>
      <c r="D219" s="16"/>
      <c r="E219" s="16"/>
      <c r="F219" s="16"/>
      <c r="G219" s="16"/>
      <c r="H219" s="16"/>
      <c r="I219" s="16"/>
      <c r="J219" s="17"/>
      <c r="K219" s="17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7"/>
      <c r="AQ219" s="17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7"/>
      <c r="BP219" s="16"/>
      <c r="BQ219" s="16"/>
      <c r="BR219" s="16"/>
      <c r="BS219" s="16"/>
      <c r="BT219" s="16"/>
      <c r="BU219" s="17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7"/>
      <c r="CJ219" s="16"/>
      <c r="CK219" s="17"/>
      <c r="CL219" s="18"/>
    </row>
    <row r="220" spans="1:90">
      <c r="A220" s="16"/>
      <c r="B220" s="16"/>
      <c r="C220" s="16"/>
      <c r="D220" s="16"/>
      <c r="E220" s="16"/>
      <c r="F220" s="16"/>
      <c r="G220" s="16"/>
      <c r="H220" s="16"/>
      <c r="I220" s="16"/>
      <c r="J220" s="17"/>
      <c r="K220" s="17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7"/>
      <c r="AQ220" s="17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7"/>
      <c r="BP220" s="16"/>
      <c r="BQ220" s="16"/>
      <c r="BR220" s="16"/>
      <c r="BS220" s="16"/>
      <c r="BT220" s="16"/>
      <c r="BU220" s="17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7"/>
      <c r="CJ220" s="16"/>
      <c r="CK220" s="17"/>
      <c r="CL220" s="18"/>
    </row>
    <row r="221" spans="1:90">
      <c r="A221" s="16"/>
      <c r="B221" s="16"/>
      <c r="C221" s="16"/>
      <c r="D221" s="16"/>
      <c r="E221" s="16"/>
      <c r="F221" s="16"/>
      <c r="G221" s="16"/>
      <c r="H221" s="16"/>
      <c r="I221" s="16"/>
      <c r="J221" s="17"/>
      <c r="K221" s="17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7"/>
      <c r="AQ221" s="17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7"/>
      <c r="BP221" s="16"/>
      <c r="BQ221" s="16"/>
      <c r="BR221" s="16"/>
      <c r="BS221" s="16"/>
      <c r="BT221" s="16"/>
      <c r="BU221" s="17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7"/>
      <c r="CJ221" s="16"/>
      <c r="CK221" s="17"/>
      <c r="CL221" s="18"/>
    </row>
    <row r="222" spans="1:90">
      <c r="A222" s="16"/>
      <c r="B222" s="16"/>
      <c r="C222" s="16"/>
      <c r="D222" s="16"/>
      <c r="E222" s="16"/>
      <c r="F222" s="16"/>
      <c r="G222" s="16"/>
      <c r="H222" s="16"/>
      <c r="I222" s="16"/>
      <c r="J222" s="17"/>
      <c r="K222" s="17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7"/>
      <c r="AQ222" s="17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7"/>
      <c r="BP222" s="16"/>
      <c r="BQ222" s="16"/>
      <c r="BR222" s="16"/>
      <c r="BS222" s="16"/>
      <c r="BT222" s="16"/>
      <c r="BU222" s="17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7"/>
      <c r="CJ222" s="16"/>
      <c r="CK222" s="17"/>
      <c r="CL222" s="18"/>
    </row>
    <row r="223" spans="1:90">
      <c r="A223" s="16"/>
      <c r="B223" s="16"/>
      <c r="C223" s="16"/>
      <c r="D223" s="16"/>
      <c r="E223" s="16"/>
      <c r="F223" s="16"/>
      <c r="G223" s="16"/>
      <c r="H223" s="16"/>
      <c r="I223" s="16"/>
      <c r="J223" s="17"/>
      <c r="K223" s="17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7"/>
      <c r="AQ223" s="17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7"/>
      <c r="BP223" s="16"/>
      <c r="BQ223" s="16"/>
      <c r="BR223" s="16"/>
      <c r="BS223" s="16"/>
      <c r="BT223" s="16"/>
      <c r="BU223" s="17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7"/>
      <c r="CJ223" s="16"/>
      <c r="CK223" s="17"/>
      <c r="CL223" s="18"/>
    </row>
    <row r="224" spans="1:90">
      <c r="A224" s="16"/>
      <c r="B224" s="16"/>
      <c r="C224" s="16"/>
      <c r="D224" s="16"/>
      <c r="E224" s="16"/>
      <c r="F224" s="16"/>
      <c r="G224" s="16"/>
      <c r="H224" s="16"/>
      <c r="I224" s="16"/>
      <c r="J224" s="17"/>
      <c r="K224" s="17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7"/>
      <c r="AQ224" s="17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7"/>
      <c r="BP224" s="16"/>
      <c r="BQ224" s="16"/>
      <c r="BR224" s="16"/>
      <c r="BS224" s="16"/>
      <c r="BT224" s="16"/>
      <c r="BU224" s="17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7"/>
      <c r="CJ224" s="16"/>
      <c r="CK224" s="17"/>
      <c r="CL224" s="18"/>
    </row>
    <row r="225" spans="1:90">
      <c r="A225" s="16"/>
      <c r="B225" s="16"/>
      <c r="C225" s="16"/>
      <c r="D225" s="16"/>
      <c r="E225" s="16"/>
      <c r="F225" s="16"/>
      <c r="G225" s="16"/>
      <c r="H225" s="16"/>
      <c r="I225" s="16"/>
      <c r="J225" s="17"/>
      <c r="K225" s="17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7"/>
      <c r="AQ225" s="17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7"/>
      <c r="BP225" s="16"/>
      <c r="BQ225" s="16"/>
      <c r="BR225" s="16"/>
      <c r="BS225" s="16"/>
      <c r="BT225" s="16"/>
      <c r="BU225" s="17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7"/>
      <c r="CJ225" s="16"/>
      <c r="CK225" s="17"/>
      <c r="CL225" s="18"/>
    </row>
    <row r="226" spans="1:90">
      <c r="A226" s="16"/>
      <c r="B226" s="16"/>
      <c r="C226" s="16"/>
      <c r="D226" s="16"/>
      <c r="E226" s="16"/>
      <c r="F226" s="16"/>
      <c r="G226" s="16"/>
      <c r="H226" s="16"/>
      <c r="I226" s="16"/>
      <c r="J226" s="17"/>
      <c r="K226" s="17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7"/>
      <c r="AQ226" s="17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7"/>
      <c r="BP226" s="16"/>
      <c r="BQ226" s="16"/>
      <c r="BR226" s="16"/>
      <c r="BS226" s="16"/>
      <c r="BT226" s="16"/>
      <c r="BU226" s="17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7"/>
      <c r="CJ226" s="16"/>
      <c r="CK226" s="17"/>
      <c r="CL226" s="18"/>
    </row>
    <row r="227" spans="1:90">
      <c r="A227" s="16"/>
      <c r="B227" s="16"/>
      <c r="C227" s="16"/>
      <c r="D227" s="16"/>
      <c r="E227" s="16"/>
      <c r="F227" s="16"/>
      <c r="G227" s="16"/>
      <c r="H227" s="16"/>
      <c r="I227" s="16"/>
      <c r="J227" s="17"/>
      <c r="K227" s="17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7"/>
      <c r="AQ227" s="17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7"/>
      <c r="BP227" s="16"/>
      <c r="BQ227" s="16"/>
      <c r="BR227" s="16"/>
      <c r="BS227" s="16"/>
      <c r="BT227" s="16"/>
      <c r="BU227" s="17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7"/>
      <c r="CJ227" s="16"/>
      <c r="CK227" s="17"/>
      <c r="CL227" s="18"/>
    </row>
    <row r="228" spans="1:90">
      <c r="A228" s="16"/>
      <c r="B228" s="16"/>
      <c r="C228" s="16"/>
      <c r="D228" s="16"/>
      <c r="E228" s="16"/>
      <c r="F228" s="16"/>
      <c r="G228" s="16"/>
      <c r="H228" s="16"/>
      <c r="I228" s="16"/>
      <c r="J228" s="17"/>
      <c r="K228" s="17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7"/>
      <c r="AQ228" s="17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7"/>
      <c r="BP228" s="16"/>
      <c r="BQ228" s="16"/>
      <c r="BR228" s="16"/>
      <c r="BS228" s="16"/>
      <c r="BT228" s="16"/>
      <c r="BU228" s="17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7"/>
      <c r="CJ228" s="16"/>
      <c r="CK228" s="17"/>
      <c r="CL228" s="18"/>
    </row>
    <row r="229" spans="1:90">
      <c r="A229" s="16"/>
      <c r="B229" s="16"/>
      <c r="C229" s="16"/>
      <c r="D229" s="16"/>
      <c r="E229" s="16"/>
      <c r="F229" s="16"/>
      <c r="G229" s="16"/>
      <c r="H229" s="16"/>
      <c r="I229" s="16"/>
      <c r="J229" s="17"/>
      <c r="K229" s="17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7"/>
      <c r="AQ229" s="17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7"/>
      <c r="BP229" s="16"/>
      <c r="BQ229" s="16"/>
      <c r="BR229" s="16"/>
      <c r="BS229" s="16"/>
      <c r="BT229" s="16"/>
      <c r="BU229" s="17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7"/>
      <c r="CJ229" s="16"/>
      <c r="CK229" s="17"/>
      <c r="CL229" s="18"/>
    </row>
    <row r="230" spans="1:90">
      <c r="A230" s="16"/>
      <c r="B230" s="16"/>
      <c r="C230" s="16"/>
      <c r="D230" s="16"/>
      <c r="E230" s="16"/>
      <c r="F230" s="16"/>
      <c r="G230" s="16"/>
      <c r="H230" s="16"/>
      <c r="I230" s="16"/>
      <c r="J230" s="17"/>
      <c r="K230" s="17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7"/>
      <c r="AQ230" s="17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7"/>
      <c r="BP230" s="16"/>
      <c r="BQ230" s="16"/>
      <c r="BR230" s="16"/>
      <c r="BS230" s="16"/>
      <c r="BT230" s="16"/>
      <c r="BU230" s="17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7"/>
      <c r="CJ230" s="16"/>
      <c r="CK230" s="17"/>
      <c r="CL230" s="18"/>
    </row>
    <row r="231" spans="1:90">
      <c r="A231" s="16"/>
      <c r="B231" s="16"/>
      <c r="C231" s="16"/>
      <c r="D231" s="16"/>
      <c r="E231" s="16"/>
      <c r="F231" s="16"/>
      <c r="G231" s="16"/>
      <c r="H231" s="16"/>
      <c r="I231" s="16"/>
      <c r="J231" s="17"/>
      <c r="K231" s="17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7"/>
      <c r="AQ231" s="17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7"/>
      <c r="BP231" s="16"/>
      <c r="BQ231" s="16"/>
      <c r="BR231" s="16"/>
      <c r="BS231" s="16"/>
      <c r="BT231" s="16"/>
      <c r="BU231" s="17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7"/>
      <c r="CJ231" s="16"/>
      <c r="CK231" s="17"/>
      <c r="CL231" s="18"/>
    </row>
    <row r="232" spans="1:90">
      <c r="A232" s="16"/>
      <c r="B232" s="16"/>
      <c r="C232" s="16"/>
      <c r="D232" s="16"/>
      <c r="E232" s="16"/>
      <c r="F232" s="16"/>
      <c r="G232" s="16"/>
      <c r="H232" s="16"/>
      <c r="I232" s="16"/>
      <c r="J232" s="17"/>
      <c r="K232" s="17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7"/>
      <c r="AQ232" s="17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7"/>
      <c r="BP232" s="16"/>
      <c r="BQ232" s="16"/>
      <c r="BR232" s="16"/>
      <c r="BS232" s="16"/>
      <c r="BT232" s="16"/>
      <c r="BU232" s="17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7"/>
      <c r="CJ232" s="16"/>
      <c r="CK232" s="17"/>
      <c r="CL232" s="18"/>
    </row>
    <row r="233" spans="1:90">
      <c r="A233" s="16"/>
      <c r="B233" s="16"/>
      <c r="C233" s="16"/>
      <c r="D233" s="16"/>
      <c r="E233" s="16"/>
      <c r="F233" s="16"/>
      <c r="G233" s="16"/>
      <c r="H233" s="16"/>
      <c r="I233" s="16"/>
      <c r="J233" s="17"/>
      <c r="K233" s="17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7"/>
      <c r="AQ233" s="17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7"/>
      <c r="BP233" s="16"/>
      <c r="BQ233" s="16"/>
      <c r="BR233" s="16"/>
      <c r="BS233" s="16"/>
      <c r="BT233" s="16"/>
      <c r="BU233" s="17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7"/>
      <c r="CJ233" s="16"/>
      <c r="CK233" s="17"/>
      <c r="CL233" s="18"/>
    </row>
    <row r="234" spans="1:90">
      <c r="A234" s="16"/>
      <c r="B234" s="16"/>
      <c r="C234" s="16"/>
      <c r="D234" s="16"/>
      <c r="E234" s="16"/>
      <c r="F234" s="16"/>
      <c r="G234" s="16"/>
      <c r="H234" s="16"/>
      <c r="I234" s="16"/>
      <c r="J234" s="17"/>
      <c r="K234" s="17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7"/>
      <c r="AQ234" s="17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7"/>
      <c r="BP234" s="16"/>
      <c r="BQ234" s="16"/>
      <c r="BR234" s="16"/>
      <c r="BS234" s="16"/>
      <c r="BT234" s="16"/>
      <c r="BU234" s="17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7"/>
      <c r="CJ234" s="16"/>
      <c r="CK234" s="17"/>
      <c r="CL234" s="18"/>
    </row>
    <row r="235" spans="1:90">
      <c r="A235" s="16"/>
      <c r="B235" s="16"/>
      <c r="C235" s="16"/>
      <c r="D235" s="16"/>
      <c r="E235" s="16"/>
      <c r="F235" s="16"/>
      <c r="G235" s="16"/>
      <c r="H235" s="16"/>
      <c r="I235" s="16"/>
      <c r="J235" s="17"/>
      <c r="K235" s="17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7"/>
      <c r="AQ235" s="17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7"/>
      <c r="BP235" s="16"/>
      <c r="BQ235" s="16"/>
      <c r="BR235" s="16"/>
      <c r="BS235" s="16"/>
      <c r="BT235" s="16"/>
      <c r="BU235" s="17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7"/>
      <c r="CJ235" s="16"/>
      <c r="CK235" s="17"/>
      <c r="CL235" s="18"/>
    </row>
    <row r="236" spans="1:90">
      <c r="A236" s="16"/>
      <c r="B236" s="16"/>
      <c r="C236" s="16"/>
      <c r="D236" s="16"/>
      <c r="E236" s="16"/>
      <c r="F236" s="16"/>
      <c r="G236" s="16"/>
      <c r="H236" s="16"/>
      <c r="I236" s="16"/>
      <c r="J236" s="17"/>
      <c r="K236" s="17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7"/>
      <c r="AQ236" s="17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7"/>
      <c r="BP236" s="16"/>
      <c r="BQ236" s="16"/>
      <c r="BR236" s="16"/>
      <c r="BS236" s="16"/>
      <c r="BT236" s="16"/>
      <c r="BU236" s="17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7"/>
      <c r="CJ236" s="16"/>
      <c r="CK236" s="17"/>
      <c r="CL236" s="18"/>
    </row>
    <row r="237" spans="1:90">
      <c r="A237" s="16"/>
      <c r="B237" s="16"/>
      <c r="C237" s="16"/>
      <c r="D237" s="16"/>
      <c r="E237" s="16"/>
      <c r="F237" s="16"/>
      <c r="G237" s="16"/>
      <c r="H237" s="16"/>
      <c r="I237" s="16"/>
      <c r="J237" s="17"/>
      <c r="K237" s="17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7"/>
      <c r="AQ237" s="17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7"/>
      <c r="BP237" s="16"/>
      <c r="BQ237" s="16"/>
      <c r="BR237" s="16"/>
      <c r="BS237" s="16"/>
      <c r="BT237" s="16"/>
      <c r="BU237" s="17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7"/>
      <c r="CJ237" s="16"/>
      <c r="CK237" s="17"/>
      <c r="CL237" s="18"/>
    </row>
    <row r="238" spans="1:90">
      <c r="A238" s="16"/>
      <c r="B238" s="16"/>
      <c r="C238" s="16"/>
      <c r="D238" s="16"/>
      <c r="E238" s="16"/>
      <c r="F238" s="16"/>
      <c r="G238" s="16"/>
      <c r="H238" s="16"/>
      <c r="I238" s="16"/>
      <c r="J238" s="17"/>
      <c r="K238" s="17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7"/>
      <c r="AQ238" s="17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7"/>
      <c r="BP238" s="16"/>
      <c r="BQ238" s="16"/>
      <c r="BR238" s="16"/>
      <c r="BS238" s="16"/>
      <c r="BT238" s="16"/>
      <c r="BU238" s="17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7"/>
      <c r="CJ238" s="16"/>
      <c r="CK238" s="17"/>
      <c r="CL238" s="18"/>
    </row>
    <row r="239" spans="1:90">
      <c r="A239" s="16"/>
      <c r="B239" s="16"/>
      <c r="C239" s="16"/>
      <c r="D239" s="16"/>
      <c r="E239" s="16"/>
      <c r="F239" s="16"/>
      <c r="G239" s="16"/>
      <c r="H239" s="16"/>
      <c r="I239" s="16"/>
      <c r="J239" s="17"/>
      <c r="K239" s="17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7"/>
      <c r="AQ239" s="17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7"/>
      <c r="BP239" s="16"/>
      <c r="BQ239" s="16"/>
      <c r="BR239" s="16"/>
      <c r="BS239" s="16"/>
      <c r="BT239" s="16"/>
      <c r="BU239" s="17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7"/>
      <c r="CJ239" s="16"/>
      <c r="CK239" s="17"/>
      <c r="CL239" s="18"/>
    </row>
    <row r="240" spans="1:90">
      <c r="A240" s="16"/>
      <c r="B240" s="16"/>
      <c r="C240" s="16"/>
      <c r="D240" s="16"/>
      <c r="E240" s="16"/>
      <c r="F240" s="16"/>
      <c r="G240" s="16"/>
      <c r="H240" s="16"/>
      <c r="I240" s="16"/>
      <c r="J240" s="17"/>
      <c r="K240" s="17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7"/>
      <c r="AQ240" s="17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7"/>
      <c r="BP240" s="16"/>
      <c r="BQ240" s="16"/>
      <c r="BR240" s="16"/>
      <c r="BS240" s="16"/>
      <c r="BT240" s="16"/>
      <c r="BU240" s="17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7"/>
      <c r="CJ240" s="16"/>
      <c r="CK240" s="17"/>
      <c r="CL240" s="18"/>
    </row>
    <row r="241" spans="1:90">
      <c r="A241" s="16"/>
      <c r="B241" s="16"/>
      <c r="C241" s="16"/>
      <c r="D241" s="16"/>
      <c r="E241" s="16"/>
      <c r="F241" s="16"/>
      <c r="G241" s="16"/>
      <c r="H241" s="16"/>
      <c r="I241" s="16"/>
      <c r="J241" s="17"/>
      <c r="K241" s="17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7"/>
      <c r="AQ241" s="17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7"/>
      <c r="BP241" s="16"/>
      <c r="BQ241" s="16"/>
      <c r="BR241" s="16"/>
      <c r="BS241" s="16"/>
      <c r="BT241" s="16"/>
      <c r="BU241" s="17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7"/>
      <c r="CJ241" s="16"/>
      <c r="CK241" s="17"/>
      <c r="CL241" s="18"/>
    </row>
    <row r="242" spans="1:90">
      <c r="A242" s="16"/>
      <c r="B242" s="16"/>
      <c r="C242" s="16"/>
      <c r="D242" s="16"/>
      <c r="E242" s="16"/>
      <c r="F242" s="16"/>
      <c r="G242" s="16"/>
      <c r="H242" s="16"/>
      <c r="I242" s="16"/>
      <c r="J242" s="17"/>
      <c r="K242" s="17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7"/>
      <c r="AQ242" s="17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7"/>
      <c r="BP242" s="16"/>
      <c r="BQ242" s="16"/>
      <c r="BR242" s="16"/>
      <c r="BS242" s="16"/>
      <c r="BT242" s="16"/>
      <c r="BU242" s="17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7"/>
      <c r="CJ242" s="16"/>
      <c r="CK242" s="17"/>
      <c r="CL242" s="18"/>
    </row>
    <row r="243" spans="1:90">
      <c r="A243" s="16"/>
      <c r="B243" s="16"/>
      <c r="C243" s="16"/>
      <c r="D243" s="16"/>
      <c r="E243" s="16"/>
      <c r="F243" s="16"/>
      <c r="G243" s="16"/>
      <c r="H243" s="16"/>
      <c r="I243" s="16"/>
      <c r="J243" s="17"/>
      <c r="K243" s="17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7"/>
      <c r="AQ243" s="17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7"/>
      <c r="BP243" s="16"/>
      <c r="BQ243" s="16"/>
      <c r="BR243" s="16"/>
      <c r="BS243" s="16"/>
      <c r="BT243" s="16"/>
      <c r="BU243" s="17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7"/>
      <c r="CJ243" s="16"/>
      <c r="CK243" s="17"/>
      <c r="CL243" s="18"/>
    </row>
    <row r="244" spans="1:90">
      <c r="A244" s="16"/>
      <c r="B244" s="16"/>
      <c r="C244" s="16"/>
      <c r="D244" s="16"/>
      <c r="E244" s="16"/>
      <c r="F244" s="16"/>
      <c r="G244" s="16"/>
      <c r="H244" s="16"/>
      <c r="I244" s="16"/>
      <c r="J244" s="17"/>
      <c r="K244" s="17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7"/>
      <c r="AQ244" s="17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7"/>
      <c r="BP244" s="16"/>
      <c r="BQ244" s="16"/>
      <c r="BR244" s="16"/>
      <c r="BS244" s="16"/>
      <c r="BT244" s="16"/>
      <c r="BU244" s="17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7"/>
      <c r="CJ244" s="16"/>
      <c r="CK244" s="17"/>
      <c r="CL244" s="18"/>
    </row>
    <row r="245" spans="1:90">
      <c r="A245" s="16"/>
      <c r="B245" s="16"/>
      <c r="C245" s="16"/>
      <c r="D245" s="16"/>
      <c r="E245" s="16"/>
      <c r="F245" s="16"/>
      <c r="G245" s="16"/>
      <c r="H245" s="16"/>
      <c r="I245" s="16"/>
      <c r="J245" s="17"/>
      <c r="K245" s="17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7"/>
      <c r="AQ245" s="17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7"/>
      <c r="BP245" s="16"/>
      <c r="BQ245" s="16"/>
      <c r="BR245" s="16"/>
      <c r="BS245" s="16"/>
      <c r="BT245" s="16"/>
      <c r="BU245" s="17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7"/>
      <c r="CJ245" s="16"/>
      <c r="CK245" s="17"/>
      <c r="CL245" s="18"/>
    </row>
    <row r="246" spans="1:90">
      <c r="A246" s="16"/>
      <c r="B246" s="16"/>
      <c r="C246" s="16"/>
      <c r="D246" s="16"/>
      <c r="E246" s="16"/>
      <c r="F246" s="16"/>
      <c r="G246" s="16"/>
      <c r="H246" s="16"/>
      <c r="I246" s="16"/>
      <c r="J246" s="17"/>
      <c r="K246" s="17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7"/>
      <c r="AQ246" s="17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7"/>
      <c r="BP246" s="16"/>
      <c r="BQ246" s="16"/>
      <c r="BR246" s="16"/>
      <c r="BS246" s="16"/>
      <c r="BT246" s="16"/>
      <c r="BU246" s="17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7"/>
      <c r="CJ246" s="16"/>
      <c r="CK246" s="17"/>
      <c r="CL246" s="18"/>
    </row>
    <row r="247" spans="1:90">
      <c r="A247" s="16"/>
      <c r="B247" s="16"/>
      <c r="C247" s="16"/>
      <c r="D247" s="16"/>
      <c r="E247" s="16"/>
      <c r="F247" s="16"/>
      <c r="G247" s="16"/>
      <c r="H247" s="16"/>
      <c r="I247" s="16"/>
      <c r="J247" s="17"/>
      <c r="K247" s="17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7"/>
      <c r="AQ247" s="17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7"/>
      <c r="BP247" s="16"/>
      <c r="BQ247" s="16"/>
      <c r="BR247" s="16"/>
      <c r="BS247" s="16"/>
      <c r="BT247" s="16"/>
      <c r="BU247" s="17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7"/>
      <c r="CJ247" s="16"/>
      <c r="CK247" s="17"/>
      <c r="CL247" s="18"/>
    </row>
    <row r="248" spans="1:90">
      <c r="A248" s="16"/>
      <c r="B248" s="16"/>
      <c r="C248" s="16"/>
      <c r="D248" s="16"/>
      <c r="E248" s="16"/>
      <c r="F248" s="16"/>
      <c r="G248" s="16"/>
      <c r="H248" s="16"/>
      <c r="I248" s="16"/>
      <c r="J248" s="17"/>
      <c r="K248" s="17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7"/>
      <c r="AQ248" s="17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7"/>
      <c r="BP248" s="16"/>
      <c r="BQ248" s="16"/>
      <c r="BR248" s="16"/>
      <c r="BS248" s="16"/>
      <c r="BT248" s="16"/>
      <c r="BU248" s="17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7"/>
      <c r="CJ248" s="16"/>
      <c r="CK248" s="17"/>
      <c r="CL248" s="18"/>
    </row>
    <row r="249" spans="1:90">
      <c r="A249" s="16"/>
      <c r="B249" s="16"/>
      <c r="C249" s="16"/>
      <c r="D249" s="16"/>
      <c r="E249" s="16"/>
      <c r="F249" s="16"/>
      <c r="G249" s="16"/>
      <c r="H249" s="16"/>
      <c r="I249" s="16"/>
      <c r="J249" s="17"/>
      <c r="K249" s="17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7"/>
      <c r="AQ249" s="17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7"/>
      <c r="BP249" s="16"/>
      <c r="BQ249" s="16"/>
      <c r="BR249" s="16"/>
      <c r="BS249" s="16"/>
      <c r="BT249" s="16"/>
      <c r="BU249" s="17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7"/>
      <c r="CJ249" s="16"/>
      <c r="CK249" s="17"/>
      <c r="CL249" s="18"/>
    </row>
    <row r="250" spans="1:90">
      <c r="A250" s="16"/>
      <c r="B250" s="16"/>
      <c r="C250" s="16"/>
      <c r="D250" s="16"/>
      <c r="E250" s="16"/>
      <c r="F250" s="16"/>
      <c r="G250" s="16"/>
      <c r="H250" s="16"/>
      <c r="I250" s="16"/>
      <c r="J250" s="17"/>
      <c r="K250" s="17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7"/>
      <c r="AQ250" s="17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7"/>
      <c r="BP250" s="16"/>
      <c r="BQ250" s="16"/>
      <c r="BR250" s="16"/>
      <c r="BS250" s="16"/>
      <c r="BT250" s="16"/>
      <c r="BU250" s="17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7"/>
      <c r="CJ250" s="16"/>
      <c r="CK250" s="17"/>
      <c r="CL250" s="18"/>
    </row>
    <row r="251" spans="1:90">
      <c r="A251" s="16"/>
      <c r="B251" s="16"/>
      <c r="C251" s="16"/>
      <c r="D251" s="16"/>
      <c r="E251" s="16"/>
      <c r="F251" s="16"/>
      <c r="G251" s="16"/>
      <c r="H251" s="16"/>
      <c r="I251" s="16"/>
      <c r="J251" s="17"/>
      <c r="K251" s="17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7"/>
      <c r="AQ251" s="17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7"/>
      <c r="BP251" s="16"/>
      <c r="BQ251" s="16"/>
      <c r="BR251" s="16"/>
      <c r="BS251" s="16"/>
      <c r="BT251" s="16"/>
      <c r="BU251" s="17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7"/>
      <c r="CJ251" s="16"/>
      <c r="CK251" s="17"/>
      <c r="CL251" s="18"/>
    </row>
    <row r="252" spans="1:90">
      <c r="A252" s="16"/>
      <c r="B252" s="16"/>
      <c r="C252" s="16"/>
      <c r="D252" s="16"/>
      <c r="E252" s="16"/>
      <c r="F252" s="16"/>
      <c r="G252" s="16"/>
      <c r="H252" s="16"/>
      <c r="I252" s="16"/>
      <c r="J252" s="17"/>
      <c r="K252" s="17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7"/>
      <c r="AQ252" s="17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7"/>
      <c r="BP252" s="16"/>
      <c r="BQ252" s="16"/>
      <c r="BR252" s="16"/>
      <c r="BS252" s="16"/>
      <c r="BT252" s="16"/>
      <c r="BU252" s="17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7"/>
      <c r="CJ252" s="16"/>
      <c r="CK252" s="17"/>
      <c r="CL252" s="18"/>
    </row>
    <row r="253" spans="1:90">
      <c r="A253" s="16"/>
      <c r="B253" s="16"/>
      <c r="C253" s="16"/>
      <c r="D253" s="16"/>
      <c r="E253" s="16"/>
      <c r="F253" s="16"/>
      <c r="G253" s="16"/>
      <c r="H253" s="16"/>
      <c r="I253" s="16"/>
      <c r="J253" s="17"/>
      <c r="K253" s="17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7"/>
      <c r="AQ253" s="17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7"/>
      <c r="BP253" s="16"/>
      <c r="BQ253" s="16"/>
      <c r="BR253" s="16"/>
      <c r="BS253" s="16"/>
      <c r="BT253" s="16"/>
      <c r="BU253" s="17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7"/>
      <c r="CJ253" s="16"/>
      <c r="CK253" s="17"/>
      <c r="CL253" s="18"/>
    </row>
    <row r="254" spans="1:90">
      <c r="A254" s="16"/>
      <c r="B254" s="16"/>
      <c r="C254" s="16"/>
      <c r="D254" s="16"/>
      <c r="E254" s="16"/>
      <c r="F254" s="16"/>
      <c r="G254" s="16"/>
      <c r="H254" s="16"/>
      <c r="I254" s="16"/>
      <c r="J254" s="17"/>
      <c r="K254" s="17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7"/>
      <c r="AQ254" s="17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7"/>
      <c r="BP254" s="16"/>
      <c r="BQ254" s="16"/>
      <c r="BR254" s="16"/>
      <c r="BS254" s="16"/>
      <c r="BT254" s="16"/>
      <c r="BU254" s="17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7"/>
      <c r="CJ254" s="16"/>
      <c r="CK254" s="17"/>
      <c r="CL254" s="18"/>
    </row>
    <row r="255" spans="1:90">
      <c r="A255" s="16"/>
      <c r="B255" s="16"/>
      <c r="C255" s="16"/>
      <c r="D255" s="16"/>
      <c r="E255" s="16"/>
      <c r="F255" s="16"/>
      <c r="G255" s="16"/>
      <c r="H255" s="16"/>
      <c r="I255" s="16"/>
      <c r="J255" s="17"/>
      <c r="K255" s="17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7"/>
      <c r="AQ255" s="17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7"/>
      <c r="BP255" s="16"/>
      <c r="BQ255" s="16"/>
      <c r="BR255" s="16"/>
      <c r="BS255" s="16"/>
      <c r="BT255" s="16"/>
      <c r="BU255" s="17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7"/>
      <c r="CJ255" s="16"/>
      <c r="CK255" s="17"/>
      <c r="CL255" s="18"/>
    </row>
    <row r="256" spans="1:90">
      <c r="A256" s="16"/>
      <c r="B256" s="16"/>
      <c r="C256" s="16"/>
      <c r="D256" s="16"/>
      <c r="E256" s="16"/>
      <c r="F256" s="16"/>
      <c r="G256" s="16"/>
      <c r="H256" s="16"/>
      <c r="I256" s="16"/>
      <c r="J256" s="17"/>
      <c r="K256" s="17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7"/>
      <c r="AQ256" s="17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7"/>
      <c r="BP256" s="16"/>
      <c r="BQ256" s="16"/>
      <c r="BR256" s="16"/>
      <c r="BS256" s="16"/>
      <c r="BT256" s="16"/>
      <c r="BU256" s="17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7"/>
      <c r="CJ256" s="16"/>
      <c r="CK256" s="17"/>
      <c r="CL256" s="18"/>
    </row>
    <row r="257" spans="1:90">
      <c r="A257" s="16"/>
      <c r="B257" s="16"/>
      <c r="C257" s="16"/>
      <c r="D257" s="16"/>
      <c r="E257" s="16"/>
      <c r="F257" s="16"/>
      <c r="G257" s="16"/>
      <c r="H257" s="16"/>
      <c r="I257" s="16"/>
      <c r="J257" s="17"/>
      <c r="K257" s="17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7"/>
      <c r="AQ257" s="17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7"/>
      <c r="BP257" s="16"/>
      <c r="BQ257" s="16"/>
      <c r="BR257" s="16"/>
      <c r="BS257" s="16"/>
      <c r="BT257" s="16"/>
      <c r="BU257" s="17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7"/>
      <c r="CJ257" s="16"/>
      <c r="CK257" s="17"/>
      <c r="CL257" s="18"/>
    </row>
    <row r="258" spans="1:90">
      <c r="A258" s="16"/>
      <c r="B258" s="16"/>
      <c r="C258" s="16"/>
      <c r="D258" s="16"/>
      <c r="E258" s="16"/>
      <c r="F258" s="16"/>
      <c r="G258" s="16"/>
      <c r="H258" s="16"/>
      <c r="I258" s="16"/>
      <c r="J258" s="17"/>
      <c r="K258" s="17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7"/>
      <c r="AQ258" s="17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7"/>
      <c r="BP258" s="16"/>
      <c r="BQ258" s="16"/>
      <c r="BR258" s="16"/>
      <c r="BS258" s="16"/>
      <c r="BT258" s="16"/>
      <c r="BU258" s="17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7"/>
      <c r="CJ258" s="16"/>
      <c r="CK258" s="17"/>
      <c r="CL258" s="18"/>
    </row>
    <row r="259" spans="1:90">
      <c r="A259" s="16"/>
      <c r="B259" s="16"/>
      <c r="C259" s="16"/>
      <c r="D259" s="16"/>
      <c r="E259" s="16"/>
      <c r="F259" s="16"/>
      <c r="G259" s="16"/>
      <c r="H259" s="16"/>
      <c r="I259" s="16"/>
      <c r="J259" s="17"/>
      <c r="K259" s="17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7"/>
      <c r="AQ259" s="17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7"/>
      <c r="BP259" s="16"/>
      <c r="BQ259" s="16"/>
      <c r="BR259" s="16"/>
      <c r="BS259" s="16"/>
      <c r="BT259" s="16"/>
      <c r="BU259" s="17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7"/>
      <c r="CJ259" s="16"/>
      <c r="CK259" s="17"/>
      <c r="CL259" s="18"/>
    </row>
    <row r="260" spans="1:90">
      <c r="A260" s="16"/>
      <c r="B260" s="16"/>
      <c r="C260" s="16"/>
      <c r="D260" s="16"/>
      <c r="E260" s="16"/>
      <c r="F260" s="16"/>
      <c r="G260" s="16"/>
      <c r="H260" s="16"/>
      <c r="I260" s="16"/>
      <c r="J260" s="17"/>
      <c r="K260" s="17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7"/>
      <c r="AQ260" s="17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7"/>
      <c r="BP260" s="16"/>
      <c r="BQ260" s="16"/>
      <c r="BR260" s="16"/>
      <c r="BS260" s="16"/>
      <c r="BT260" s="16"/>
      <c r="BU260" s="17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7"/>
      <c r="CJ260" s="16"/>
      <c r="CK260" s="17"/>
      <c r="CL260" s="18"/>
    </row>
    <row r="261" spans="1:90">
      <c r="A261" s="16"/>
      <c r="B261" s="16"/>
      <c r="C261" s="16"/>
      <c r="D261" s="16"/>
      <c r="E261" s="16"/>
      <c r="F261" s="16"/>
      <c r="G261" s="16"/>
      <c r="H261" s="16"/>
      <c r="I261" s="16"/>
      <c r="J261" s="17"/>
      <c r="K261" s="17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7"/>
      <c r="AQ261" s="17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7"/>
      <c r="BP261" s="16"/>
      <c r="BQ261" s="16"/>
      <c r="BR261" s="16"/>
      <c r="BS261" s="16"/>
      <c r="BT261" s="16"/>
      <c r="BU261" s="17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7"/>
      <c r="CJ261" s="16"/>
      <c r="CK261" s="17"/>
      <c r="CL261" s="18"/>
    </row>
    <row r="262" spans="1:90">
      <c r="A262" s="16"/>
      <c r="B262" s="16"/>
      <c r="C262" s="16"/>
      <c r="D262" s="16"/>
      <c r="E262" s="16"/>
      <c r="F262" s="16"/>
      <c r="G262" s="16"/>
      <c r="H262" s="16"/>
      <c r="I262" s="16"/>
      <c r="J262" s="17"/>
      <c r="K262" s="17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7"/>
      <c r="AQ262" s="17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7"/>
      <c r="BP262" s="16"/>
      <c r="BQ262" s="16"/>
      <c r="BR262" s="16"/>
      <c r="BS262" s="16"/>
      <c r="BT262" s="16"/>
      <c r="BU262" s="17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7"/>
      <c r="CJ262" s="16"/>
      <c r="CK262" s="17"/>
      <c r="CL262" s="18"/>
    </row>
    <row r="263" spans="1:90">
      <c r="A263" s="16"/>
      <c r="B263" s="16"/>
      <c r="C263" s="16"/>
      <c r="D263" s="16"/>
      <c r="E263" s="16"/>
      <c r="F263" s="16"/>
      <c r="G263" s="16"/>
      <c r="H263" s="16"/>
      <c r="I263" s="16"/>
      <c r="J263" s="17"/>
      <c r="K263" s="17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7"/>
      <c r="AQ263" s="17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7"/>
      <c r="BP263" s="16"/>
      <c r="BQ263" s="16"/>
      <c r="BR263" s="16"/>
      <c r="BS263" s="16"/>
      <c r="BT263" s="16"/>
      <c r="BU263" s="17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7"/>
      <c r="CJ263" s="16"/>
      <c r="CK263" s="17"/>
      <c r="CL263" s="18"/>
    </row>
    <row r="264" spans="1:90">
      <c r="A264" s="16"/>
      <c r="B264" s="16"/>
      <c r="C264" s="16"/>
      <c r="D264" s="16"/>
      <c r="E264" s="16"/>
      <c r="F264" s="16"/>
      <c r="G264" s="16"/>
      <c r="H264" s="16"/>
      <c r="I264" s="16"/>
      <c r="J264" s="17"/>
      <c r="K264" s="17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7"/>
      <c r="AQ264" s="17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7"/>
      <c r="BP264" s="16"/>
      <c r="BQ264" s="16"/>
      <c r="BR264" s="16"/>
      <c r="BS264" s="16"/>
      <c r="BT264" s="16"/>
      <c r="BU264" s="17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7"/>
      <c r="CJ264" s="16"/>
      <c r="CK264" s="17"/>
      <c r="CL264" s="18"/>
    </row>
    <row r="265" spans="1:90">
      <c r="A265" s="16"/>
      <c r="B265" s="16"/>
      <c r="C265" s="16"/>
      <c r="D265" s="16"/>
      <c r="E265" s="16"/>
      <c r="F265" s="16"/>
      <c r="G265" s="16"/>
      <c r="H265" s="16"/>
      <c r="I265" s="16"/>
      <c r="J265" s="17"/>
      <c r="K265" s="17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7"/>
      <c r="AQ265" s="17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7"/>
      <c r="BP265" s="16"/>
      <c r="BQ265" s="16"/>
      <c r="BR265" s="16"/>
      <c r="BS265" s="16"/>
      <c r="BT265" s="16"/>
      <c r="BU265" s="17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7"/>
      <c r="CJ265" s="16"/>
      <c r="CK265" s="17"/>
      <c r="CL265" s="18"/>
    </row>
    <row r="266" spans="1:90">
      <c r="A266" s="16"/>
      <c r="B266" s="16"/>
      <c r="C266" s="16"/>
      <c r="D266" s="16"/>
      <c r="E266" s="16"/>
      <c r="F266" s="16"/>
      <c r="G266" s="16"/>
      <c r="H266" s="16"/>
      <c r="I266" s="16"/>
      <c r="J266" s="17"/>
      <c r="K266" s="17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7"/>
      <c r="AQ266" s="17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7"/>
      <c r="BP266" s="16"/>
      <c r="BQ266" s="16"/>
      <c r="BR266" s="16"/>
      <c r="BS266" s="16"/>
      <c r="BT266" s="16"/>
      <c r="BU266" s="17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7"/>
      <c r="CJ266" s="16"/>
      <c r="CK266" s="17"/>
      <c r="CL266" s="18"/>
    </row>
    <row r="267" spans="1:90">
      <c r="A267" s="16"/>
      <c r="B267" s="16"/>
      <c r="C267" s="16"/>
      <c r="D267" s="16"/>
      <c r="E267" s="16"/>
      <c r="F267" s="16"/>
      <c r="G267" s="16"/>
      <c r="H267" s="16"/>
      <c r="I267" s="16"/>
      <c r="J267" s="17"/>
      <c r="K267" s="17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7"/>
      <c r="AQ267" s="17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7"/>
      <c r="BP267" s="16"/>
      <c r="BQ267" s="16"/>
      <c r="BR267" s="16"/>
      <c r="BS267" s="16"/>
      <c r="BT267" s="16"/>
      <c r="BU267" s="17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7"/>
      <c r="CJ267" s="16"/>
      <c r="CK267" s="17"/>
      <c r="CL267" s="18"/>
    </row>
    <row r="268" spans="1:90">
      <c r="A268" s="16"/>
      <c r="B268" s="16"/>
      <c r="C268" s="16"/>
      <c r="D268" s="16"/>
      <c r="E268" s="16"/>
      <c r="F268" s="16"/>
      <c r="G268" s="16"/>
      <c r="H268" s="16"/>
      <c r="I268" s="16"/>
      <c r="J268" s="17"/>
      <c r="K268" s="17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7"/>
      <c r="AQ268" s="17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7"/>
      <c r="BP268" s="16"/>
      <c r="BQ268" s="16"/>
      <c r="BR268" s="16"/>
      <c r="BS268" s="16"/>
      <c r="BT268" s="16"/>
      <c r="BU268" s="17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7"/>
      <c r="CJ268" s="16"/>
      <c r="CK268" s="17"/>
      <c r="CL268" s="18"/>
    </row>
    <row r="269" spans="1:90">
      <c r="A269" s="16"/>
      <c r="B269" s="16"/>
      <c r="C269" s="16"/>
      <c r="D269" s="16"/>
      <c r="E269" s="16"/>
      <c r="F269" s="16"/>
      <c r="G269" s="16"/>
      <c r="H269" s="16"/>
      <c r="I269" s="16"/>
      <c r="J269" s="17"/>
      <c r="K269" s="17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7"/>
      <c r="AQ269" s="17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7"/>
      <c r="BP269" s="16"/>
      <c r="BQ269" s="16"/>
      <c r="BR269" s="16"/>
      <c r="BS269" s="16"/>
      <c r="BT269" s="16"/>
      <c r="BU269" s="17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7"/>
      <c r="CJ269" s="16"/>
      <c r="CK269" s="17"/>
      <c r="CL269" s="18"/>
    </row>
    <row r="270" spans="1:90">
      <c r="A270" s="16"/>
      <c r="B270" s="16"/>
      <c r="C270" s="16"/>
      <c r="D270" s="16"/>
      <c r="E270" s="16"/>
      <c r="F270" s="16"/>
      <c r="G270" s="16"/>
      <c r="H270" s="16"/>
      <c r="I270" s="16"/>
      <c r="J270" s="17"/>
      <c r="K270" s="17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7"/>
      <c r="AQ270" s="17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7"/>
      <c r="BP270" s="16"/>
      <c r="BQ270" s="16"/>
      <c r="BR270" s="16"/>
      <c r="BS270" s="16"/>
      <c r="BT270" s="16"/>
      <c r="BU270" s="17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7"/>
      <c r="CJ270" s="16"/>
      <c r="CK270" s="17"/>
      <c r="CL270" s="18"/>
    </row>
    <row r="271" spans="1:90">
      <c r="A271" s="16"/>
      <c r="B271" s="16"/>
      <c r="C271" s="16"/>
      <c r="D271" s="16"/>
      <c r="E271" s="16"/>
      <c r="F271" s="16"/>
      <c r="G271" s="16"/>
      <c r="H271" s="16"/>
      <c r="I271" s="16"/>
      <c r="J271" s="17"/>
      <c r="K271" s="17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7"/>
      <c r="AQ271" s="17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7"/>
      <c r="BP271" s="16"/>
      <c r="BQ271" s="16"/>
      <c r="BR271" s="16"/>
      <c r="BS271" s="16"/>
      <c r="BT271" s="16"/>
      <c r="BU271" s="17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7"/>
      <c r="CJ271" s="16"/>
      <c r="CK271" s="17"/>
      <c r="CL271" s="18"/>
    </row>
    <row r="272" spans="1:90">
      <c r="A272" s="16"/>
      <c r="B272" s="16"/>
      <c r="C272" s="16"/>
      <c r="D272" s="16"/>
      <c r="E272" s="16"/>
      <c r="F272" s="16"/>
      <c r="G272" s="16"/>
      <c r="H272" s="16"/>
      <c r="I272" s="16"/>
      <c r="J272" s="17"/>
      <c r="K272" s="17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7"/>
      <c r="AQ272" s="17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7"/>
      <c r="BP272" s="16"/>
      <c r="BQ272" s="16"/>
      <c r="BR272" s="16"/>
      <c r="BS272" s="16"/>
      <c r="BT272" s="16"/>
      <c r="BU272" s="17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7"/>
      <c r="CJ272" s="16"/>
      <c r="CK272" s="17"/>
      <c r="CL272" s="18"/>
    </row>
    <row r="273" spans="1:90">
      <c r="A273" s="16"/>
      <c r="B273" s="16"/>
      <c r="C273" s="16"/>
      <c r="D273" s="16"/>
      <c r="E273" s="16"/>
      <c r="F273" s="16"/>
      <c r="G273" s="16"/>
      <c r="H273" s="16"/>
      <c r="I273" s="16"/>
      <c r="J273" s="17"/>
      <c r="K273" s="17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7"/>
      <c r="AQ273" s="17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7"/>
      <c r="BP273" s="16"/>
      <c r="BQ273" s="16"/>
      <c r="BR273" s="16"/>
      <c r="BS273" s="16"/>
      <c r="BT273" s="16"/>
      <c r="BU273" s="17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7"/>
      <c r="CJ273" s="16"/>
      <c r="CK273" s="17"/>
      <c r="CL273" s="18"/>
    </row>
    <row r="274" spans="1:90">
      <c r="A274" s="16"/>
      <c r="B274" s="16"/>
      <c r="C274" s="16"/>
      <c r="D274" s="16"/>
      <c r="E274" s="16"/>
      <c r="F274" s="16"/>
      <c r="G274" s="16"/>
      <c r="H274" s="16"/>
      <c r="I274" s="16"/>
      <c r="J274" s="17"/>
      <c r="K274" s="17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7"/>
      <c r="AQ274" s="17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7"/>
      <c r="BP274" s="16"/>
      <c r="BQ274" s="16"/>
      <c r="BR274" s="16"/>
      <c r="BS274" s="16"/>
      <c r="BT274" s="16"/>
      <c r="BU274" s="17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7"/>
      <c r="CJ274" s="16"/>
      <c r="CK274" s="17"/>
      <c r="CL274" s="18"/>
    </row>
    <row r="275" spans="1:90">
      <c r="A275" s="16"/>
      <c r="B275" s="16"/>
      <c r="C275" s="16"/>
      <c r="D275" s="16"/>
      <c r="E275" s="16"/>
      <c r="F275" s="16"/>
      <c r="G275" s="16"/>
      <c r="H275" s="16"/>
      <c r="I275" s="16"/>
      <c r="J275" s="17"/>
      <c r="K275" s="17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7"/>
      <c r="AQ275" s="17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7"/>
      <c r="BP275" s="16"/>
      <c r="BQ275" s="16"/>
      <c r="BR275" s="16"/>
      <c r="BS275" s="16"/>
      <c r="BT275" s="16"/>
      <c r="BU275" s="17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7"/>
      <c r="CJ275" s="16"/>
      <c r="CK275" s="17"/>
      <c r="CL275" s="18"/>
    </row>
    <row r="276" spans="1:90">
      <c r="A276" s="16"/>
      <c r="B276" s="16"/>
      <c r="C276" s="16"/>
      <c r="D276" s="16"/>
      <c r="E276" s="16"/>
      <c r="F276" s="16"/>
      <c r="G276" s="16"/>
      <c r="H276" s="16"/>
      <c r="I276" s="16"/>
      <c r="J276" s="17"/>
      <c r="K276" s="17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7"/>
      <c r="AQ276" s="17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7"/>
      <c r="BP276" s="16"/>
      <c r="BQ276" s="16"/>
      <c r="BR276" s="16"/>
      <c r="BS276" s="16"/>
      <c r="BT276" s="16"/>
      <c r="BU276" s="17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7"/>
      <c r="CJ276" s="16"/>
      <c r="CK276" s="17"/>
      <c r="CL276" s="18"/>
    </row>
    <row r="277" spans="1:90">
      <c r="A277" s="16"/>
      <c r="B277" s="16"/>
      <c r="C277" s="16"/>
      <c r="D277" s="16"/>
      <c r="E277" s="16"/>
      <c r="F277" s="16"/>
      <c r="G277" s="16"/>
      <c r="H277" s="16"/>
      <c r="I277" s="16"/>
      <c r="J277" s="17"/>
      <c r="K277" s="17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7"/>
      <c r="AQ277" s="17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7"/>
      <c r="BP277" s="16"/>
      <c r="BQ277" s="16"/>
      <c r="BR277" s="16"/>
      <c r="BS277" s="16"/>
      <c r="BT277" s="16"/>
      <c r="BU277" s="17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7"/>
      <c r="CJ277" s="16"/>
      <c r="CK277" s="17"/>
      <c r="CL277" s="18"/>
    </row>
    <row r="278" spans="1:90">
      <c r="A278" s="16"/>
      <c r="B278" s="16"/>
      <c r="C278" s="16"/>
      <c r="D278" s="16"/>
      <c r="E278" s="16"/>
      <c r="F278" s="16"/>
      <c r="G278" s="16"/>
      <c r="H278" s="16"/>
      <c r="I278" s="16"/>
      <c r="J278" s="17"/>
      <c r="K278" s="17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7"/>
      <c r="AQ278" s="17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7"/>
      <c r="BP278" s="16"/>
      <c r="BQ278" s="16"/>
      <c r="BR278" s="16"/>
      <c r="BS278" s="16"/>
      <c r="BT278" s="16"/>
      <c r="BU278" s="17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7"/>
      <c r="CJ278" s="16"/>
      <c r="CK278" s="17"/>
      <c r="CL278" s="18"/>
    </row>
    <row r="279" spans="1:90">
      <c r="A279" s="16"/>
      <c r="B279" s="16"/>
      <c r="C279" s="16"/>
      <c r="D279" s="16"/>
      <c r="E279" s="16"/>
      <c r="F279" s="16"/>
      <c r="G279" s="16"/>
      <c r="H279" s="16"/>
      <c r="I279" s="16"/>
      <c r="J279" s="17"/>
      <c r="K279" s="17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7"/>
      <c r="AQ279" s="17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7"/>
      <c r="BP279" s="16"/>
      <c r="BQ279" s="16"/>
      <c r="BR279" s="16"/>
      <c r="BS279" s="16"/>
      <c r="BT279" s="16"/>
      <c r="BU279" s="17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7"/>
      <c r="CJ279" s="16"/>
      <c r="CK279" s="17"/>
      <c r="CL279" s="18"/>
    </row>
    <row r="280" spans="1:90">
      <c r="A280" s="16"/>
      <c r="B280" s="16"/>
      <c r="C280" s="16"/>
      <c r="D280" s="16"/>
      <c r="E280" s="16"/>
      <c r="F280" s="16"/>
      <c r="G280" s="16"/>
      <c r="H280" s="16"/>
      <c r="I280" s="16"/>
      <c r="J280" s="17"/>
      <c r="K280" s="17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7"/>
      <c r="AQ280" s="17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7"/>
      <c r="BP280" s="16"/>
      <c r="BQ280" s="16"/>
      <c r="BR280" s="16"/>
      <c r="BS280" s="16"/>
      <c r="BT280" s="16"/>
      <c r="BU280" s="17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7"/>
      <c r="CJ280" s="16"/>
      <c r="CK280" s="17"/>
      <c r="CL280" s="18"/>
    </row>
    <row r="281" spans="1:90">
      <c r="A281" s="16"/>
      <c r="B281" s="16"/>
      <c r="C281" s="16"/>
      <c r="D281" s="16"/>
      <c r="E281" s="16"/>
      <c r="F281" s="16"/>
      <c r="G281" s="16"/>
      <c r="H281" s="16"/>
      <c r="I281" s="16"/>
      <c r="J281" s="17"/>
      <c r="K281" s="17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7"/>
      <c r="AQ281" s="17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7"/>
      <c r="BP281" s="16"/>
      <c r="BQ281" s="16"/>
      <c r="BR281" s="16"/>
      <c r="BS281" s="16"/>
      <c r="BT281" s="16"/>
      <c r="BU281" s="17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7"/>
      <c r="CJ281" s="16"/>
      <c r="CK281" s="17"/>
      <c r="CL281" s="18"/>
    </row>
    <row r="282" spans="1:90">
      <c r="A282" s="16"/>
      <c r="B282" s="16"/>
      <c r="C282" s="16"/>
      <c r="D282" s="16"/>
      <c r="E282" s="16"/>
      <c r="F282" s="16"/>
      <c r="G282" s="16"/>
      <c r="H282" s="16"/>
      <c r="I282" s="16"/>
      <c r="J282" s="17"/>
      <c r="K282" s="17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7"/>
      <c r="AQ282" s="17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7"/>
      <c r="BP282" s="16"/>
      <c r="BQ282" s="16"/>
      <c r="BR282" s="16"/>
      <c r="BS282" s="16"/>
      <c r="BT282" s="16"/>
      <c r="BU282" s="17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7"/>
      <c r="CJ282" s="16"/>
      <c r="CK282" s="17"/>
      <c r="CL282" s="18"/>
    </row>
    <row r="283" spans="1:90">
      <c r="A283" s="16"/>
      <c r="B283" s="16"/>
      <c r="C283" s="16"/>
      <c r="D283" s="16"/>
      <c r="E283" s="16"/>
      <c r="F283" s="16"/>
      <c r="G283" s="16"/>
      <c r="H283" s="16"/>
      <c r="I283" s="16"/>
      <c r="J283" s="17"/>
      <c r="K283" s="17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7"/>
      <c r="AQ283" s="17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7"/>
      <c r="BP283" s="16"/>
      <c r="BQ283" s="16"/>
      <c r="BR283" s="16"/>
      <c r="BS283" s="16"/>
      <c r="BT283" s="16"/>
      <c r="BU283" s="17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7"/>
      <c r="CJ283" s="16"/>
      <c r="CK283" s="17"/>
      <c r="CL283" s="18"/>
    </row>
    <row r="284" spans="1:90">
      <c r="A284" s="16"/>
      <c r="B284" s="16"/>
      <c r="C284" s="16"/>
      <c r="D284" s="16"/>
      <c r="E284" s="16"/>
      <c r="F284" s="16"/>
      <c r="G284" s="16"/>
      <c r="H284" s="16"/>
      <c r="I284" s="16"/>
      <c r="J284" s="17"/>
      <c r="K284" s="17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7"/>
      <c r="AQ284" s="17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7"/>
      <c r="BP284" s="16"/>
      <c r="BQ284" s="16"/>
      <c r="BR284" s="16"/>
      <c r="BS284" s="16"/>
      <c r="BT284" s="16"/>
      <c r="BU284" s="17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7"/>
      <c r="CJ284" s="16"/>
      <c r="CK284" s="17"/>
      <c r="CL284" s="18"/>
    </row>
    <row r="285" spans="1:90">
      <c r="A285" s="16"/>
      <c r="B285" s="16"/>
      <c r="C285" s="16"/>
      <c r="D285" s="16"/>
      <c r="E285" s="16"/>
      <c r="F285" s="16"/>
      <c r="G285" s="16"/>
      <c r="H285" s="16"/>
      <c r="I285" s="16"/>
      <c r="J285" s="17"/>
      <c r="K285" s="17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7"/>
      <c r="AQ285" s="17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7"/>
      <c r="BP285" s="16"/>
      <c r="BQ285" s="16"/>
      <c r="BR285" s="16"/>
      <c r="BS285" s="16"/>
      <c r="BT285" s="16"/>
      <c r="BU285" s="17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7"/>
      <c r="CJ285" s="16"/>
      <c r="CK285" s="17"/>
      <c r="CL285" s="18"/>
    </row>
    <row r="286" spans="1:90">
      <c r="A286" s="16"/>
      <c r="B286" s="16"/>
      <c r="C286" s="16"/>
      <c r="D286" s="16"/>
      <c r="E286" s="16"/>
      <c r="F286" s="16"/>
      <c r="G286" s="16"/>
      <c r="H286" s="16"/>
      <c r="I286" s="16"/>
      <c r="J286" s="17"/>
      <c r="K286" s="17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7"/>
      <c r="AQ286" s="17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7"/>
      <c r="BP286" s="16"/>
      <c r="BQ286" s="16"/>
      <c r="BR286" s="16"/>
      <c r="BS286" s="16"/>
      <c r="BT286" s="16"/>
      <c r="BU286" s="17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7"/>
      <c r="CJ286" s="16"/>
      <c r="CK286" s="17"/>
      <c r="CL286" s="18"/>
    </row>
    <row r="287" spans="1:90">
      <c r="A287" s="16"/>
      <c r="B287" s="16"/>
      <c r="C287" s="16"/>
      <c r="D287" s="16"/>
      <c r="E287" s="16"/>
      <c r="F287" s="16"/>
      <c r="G287" s="16"/>
      <c r="H287" s="16"/>
      <c r="I287" s="16"/>
      <c r="J287" s="17"/>
      <c r="K287" s="17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7"/>
      <c r="AQ287" s="17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7"/>
      <c r="BP287" s="16"/>
      <c r="BQ287" s="16"/>
      <c r="BR287" s="16"/>
      <c r="BS287" s="16"/>
      <c r="BT287" s="16"/>
      <c r="BU287" s="17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7"/>
      <c r="CJ287" s="16"/>
      <c r="CK287" s="17"/>
      <c r="CL287" s="18"/>
    </row>
    <row r="288" spans="1:90">
      <c r="A288" s="16"/>
      <c r="B288" s="16"/>
      <c r="C288" s="16"/>
      <c r="D288" s="16"/>
      <c r="E288" s="16"/>
      <c r="F288" s="16"/>
      <c r="G288" s="16"/>
      <c r="H288" s="16"/>
      <c r="I288" s="16"/>
      <c r="J288" s="17"/>
      <c r="K288" s="17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7"/>
      <c r="AQ288" s="17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7"/>
      <c r="BP288" s="16"/>
      <c r="BQ288" s="16"/>
      <c r="BR288" s="16"/>
      <c r="BS288" s="16"/>
      <c r="BT288" s="16"/>
      <c r="BU288" s="17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7"/>
      <c r="CJ288" s="16"/>
      <c r="CK288" s="17"/>
      <c r="CL288" s="18"/>
    </row>
    <row r="289" spans="1:90">
      <c r="A289" s="16"/>
      <c r="B289" s="16"/>
      <c r="C289" s="16"/>
      <c r="D289" s="16"/>
      <c r="E289" s="16"/>
      <c r="F289" s="16"/>
      <c r="G289" s="16"/>
      <c r="H289" s="16"/>
      <c r="I289" s="16"/>
      <c r="J289" s="17"/>
      <c r="K289" s="17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7"/>
      <c r="AQ289" s="17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7"/>
      <c r="BP289" s="16"/>
      <c r="BQ289" s="16"/>
      <c r="BR289" s="16"/>
      <c r="BS289" s="16"/>
      <c r="BT289" s="16"/>
      <c r="BU289" s="17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7"/>
      <c r="CJ289" s="16"/>
      <c r="CK289" s="17"/>
      <c r="CL289" s="18"/>
    </row>
    <row r="290" spans="1:90">
      <c r="A290" s="16"/>
      <c r="B290" s="16"/>
      <c r="C290" s="16"/>
      <c r="D290" s="16"/>
      <c r="E290" s="16"/>
      <c r="F290" s="16"/>
      <c r="G290" s="16"/>
      <c r="H290" s="16"/>
      <c r="I290" s="16"/>
      <c r="J290" s="17"/>
      <c r="K290" s="17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7"/>
      <c r="AQ290" s="17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7"/>
      <c r="BP290" s="16"/>
      <c r="BQ290" s="16"/>
      <c r="BR290" s="16"/>
      <c r="BS290" s="16"/>
      <c r="BT290" s="16"/>
      <c r="BU290" s="17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7"/>
      <c r="CJ290" s="16"/>
      <c r="CK290" s="17"/>
      <c r="CL290" s="18"/>
    </row>
    <row r="291" spans="1:90">
      <c r="A291" s="16"/>
      <c r="B291" s="16"/>
      <c r="C291" s="16"/>
      <c r="D291" s="16"/>
      <c r="E291" s="16"/>
      <c r="F291" s="16"/>
      <c r="G291" s="16"/>
      <c r="H291" s="16"/>
      <c r="I291" s="16"/>
      <c r="J291" s="17"/>
      <c r="K291" s="17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7"/>
      <c r="AQ291" s="17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7"/>
      <c r="BP291" s="16"/>
      <c r="BQ291" s="16"/>
      <c r="BR291" s="16"/>
      <c r="BS291" s="16"/>
      <c r="BT291" s="16"/>
      <c r="BU291" s="17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7"/>
      <c r="CJ291" s="16"/>
      <c r="CK291" s="17"/>
      <c r="CL291" s="18"/>
    </row>
    <row r="292" spans="1:90">
      <c r="A292" s="16"/>
      <c r="B292" s="16"/>
      <c r="C292" s="16"/>
      <c r="D292" s="16"/>
      <c r="E292" s="16"/>
      <c r="F292" s="16"/>
      <c r="G292" s="16"/>
      <c r="H292" s="16"/>
      <c r="I292" s="16"/>
      <c r="J292" s="17"/>
      <c r="K292" s="17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7"/>
      <c r="AQ292" s="17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7"/>
      <c r="BP292" s="16"/>
      <c r="BQ292" s="16"/>
      <c r="BR292" s="16"/>
      <c r="BS292" s="16"/>
      <c r="BT292" s="16"/>
      <c r="BU292" s="17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7"/>
      <c r="CJ292" s="16"/>
      <c r="CK292" s="17"/>
      <c r="CL292" s="18"/>
    </row>
    <row r="293" spans="1:90">
      <c r="A293" s="16"/>
      <c r="B293" s="16"/>
      <c r="C293" s="16"/>
      <c r="D293" s="16"/>
      <c r="E293" s="16"/>
      <c r="F293" s="16"/>
      <c r="G293" s="16"/>
      <c r="H293" s="16"/>
      <c r="I293" s="16"/>
      <c r="J293" s="17"/>
      <c r="K293" s="17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7"/>
      <c r="AQ293" s="17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7"/>
      <c r="BP293" s="16"/>
      <c r="BQ293" s="16"/>
      <c r="BR293" s="16"/>
      <c r="BS293" s="16"/>
      <c r="BT293" s="16"/>
      <c r="BU293" s="17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7"/>
      <c r="CJ293" s="16"/>
      <c r="CK293" s="17"/>
      <c r="CL293" s="18"/>
    </row>
    <row r="294" spans="1:90">
      <c r="A294" s="16"/>
      <c r="B294" s="16"/>
      <c r="C294" s="16"/>
      <c r="D294" s="16"/>
      <c r="E294" s="16"/>
      <c r="F294" s="16"/>
      <c r="G294" s="16"/>
      <c r="H294" s="16"/>
      <c r="I294" s="16"/>
      <c r="J294" s="17"/>
      <c r="K294" s="17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7"/>
      <c r="AQ294" s="17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7"/>
      <c r="BP294" s="16"/>
      <c r="BQ294" s="16"/>
      <c r="BR294" s="16"/>
      <c r="BS294" s="16"/>
      <c r="BT294" s="16"/>
      <c r="BU294" s="17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7"/>
      <c r="CJ294" s="16"/>
      <c r="CK294" s="17"/>
      <c r="CL294" s="18"/>
    </row>
    <row r="295" spans="1:90">
      <c r="A295" s="16"/>
      <c r="B295" s="16"/>
      <c r="C295" s="16"/>
      <c r="D295" s="16"/>
      <c r="E295" s="16"/>
      <c r="F295" s="16"/>
      <c r="G295" s="16"/>
      <c r="H295" s="16"/>
      <c r="I295" s="16"/>
      <c r="J295" s="17"/>
      <c r="K295" s="17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7"/>
      <c r="AQ295" s="17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7"/>
      <c r="BP295" s="16"/>
      <c r="BQ295" s="16"/>
      <c r="BR295" s="16"/>
      <c r="BS295" s="16"/>
      <c r="BT295" s="16"/>
      <c r="BU295" s="17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7"/>
      <c r="CJ295" s="16"/>
      <c r="CK295" s="17"/>
      <c r="CL295" s="18"/>
    </row>
    <row r="296" spans="1:90">
      <c r="A296" s="16"/>
      <c r="B296" s="16"/>
      <c r="C296" s="16"/>
      <c r="D296" s="16"/>
      <c r="E296" s="16"/>
      <c r="F296" s="16"/>
      <c r="G296" s="16"/>
      <c r="H296" s="16"/>
      <c r="I296" s="16"/>
      <c r="J296" s="17"/>
      <c r="K296" s="17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7"/>
      <c r="AQ296" s="17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7"/>
      <c r="BP296" s="16"/>
      <c r="BQ296" s="16"/>
      <c r="BR296" s="16"/>
      <c r="BS296" s="16"/>
      <c r="BT296" s="16"/>
      <c r="BU296" s="17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7"/>
      <c r="CJ296" s="16"/>
      <c r="CK296" s="17"/>
      <c r="CL296" s="18"/>
    </row>
    <row r="297" spans="1:90">
      <c r="A297" s="16"/>
      <c r="B297" s="16"/>
      <c r="C297" s="16"/>
      <c r="D297" s="16"/>
      <c r="E297" s="16"/>
      <c r="F297" s="16"/>
      <c r="G297" s="16"/>
      <c r="H297" s="16"/>
      <c r="I297" s="16"/>
      <c r="J297" s="17"/>
      <c r="K297" s="17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7"/>
      <c r="AQ297" s="17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7"/>
      <c r="BP297" s="16"/>
      <c r="BQ297" s="16"/>
      <c r="BR297" s="16"/>
      <c r="BS297" s="16"/>
      <c r="BT297" s="16"/>
      <c r="BU297" s="17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7"/>
      <c r="CJ297" s="16"/>
      <c r="CK297" s="17"/>
      <c r="CL297" s="18"/>
    </row>
    <row r="298" spans="1:90">
      <c r="A298" s="16"/>
      <c r="B298" s="16"/>
      <c r="C298" s="16"/>
      <c r="D298" s="16"/>
      <c r="E298" s="16"/>
      <c r="F298" s="16"/>
      <c r="G298" s="16"/>
      <c r="H298" s="16"/>
      <c r="I298" s="16"/>
      <c r="J298" s="17"/>
      <c r="K298" s="17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7"/>
      <c r="AQ298" s="17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7"/>
      <c r="BP298" s="16"/>
      <c r="BQ298" s="16"/>
      <c r="BR298" s="16"/>
      <c r="BS298" s="16"/>
      <c r="BT298" s="16"/>
      <c r="BU298" s="17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7"/>
      <c r="CJ298" s="16"/>
      <c r="CK298" s="17"/>
      <c r="CL298" s="18"/>
    </row>
    <row r="299" spans="1:90">
      <c r="A299" s="16"/>
      <c r="B299" s="16"/>
      <c r="C299" s="16"/>
      <c r="D299" s="16"/>
      <c r="E299" s="16"/>
      <c r="F299" s="16"/>
      <c r="G299" s="16"/>
      <c r="H299" s="16"/>
      <c r="I299" s="16"/>
      <c r="J299" s="17"/>
      <c r="K299" s="17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7"/>
      <c r="AQ299" s="17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7"/>
      <c r="BP299" s="16"/>
      <c r="BQ299" s="16"/>
      <c r="BR299" s="16"/>
      <c r="BS299" s="16"/>
      <c r="BT299" s="16"/>
      <c r="BU299" s="17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7"/>
      <c r="CJ299" s="16"/>
      <c r="CK299" s="17"/>
      <c r="CL299" s="18"/>
    </row>
    <row r="300" spans="1:90">
      <c r="A300" s="16"/>
      <c r="B300" s="16"/>
      <c r="C300" s="16"/>
      <c r="D300" s="16"/>
      <c r="E300" s="16"/>
      <c r="F300" s="16"/>
      <c r="G300" s="16"/>
      <c r="H300" s="16"/>
      <c r="I300" s="16"/>
      <c r="J300" s="17"/>
      <c r="K300" s="17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7"/>
      <c r="AQ300" s="17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7"/>
      <c r="BP300" s="16"/>
      <c r="BQ300" s="16"/>
      <c r="BR300" s="16"/>
      <c r="BS300" s="16"/>
      <c r="BT300" s="16"/>
      <c r="BU300" s="17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7"/>
      <c r="CJ300" s="16"/>
      <c r="CK300" s="17"/>
      <c r="CL300" s="18"/>
    </row>
    <row r="301" spans="1:90">
      <c r="A301" s="16"/>
      <c r="B301" s="16"/>
      <c r="C301" s="16"/>
      <c r="D301" s="16"/>
      <c r="E301" s="16"/>
      <c r="F301" s="16"/>
      <c r="G301" s="16"/>
      <c r="H301" s="16"/>
      <c r="I301" s="16"/>
      <c r="J301" s="17"/>
      <c r="K301" s="17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7"/>
      <c r="AQ301" s="17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7"/>
      <c r="BP301" s="16"/>
      <c r="BQ301" s="16"/>
      <c r="BR301" s="16"/>
      <c r="BS301" s="16"/>
      <c r="BT301" s="16"/>
      <c r="BU301" s="17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7"/>
      <c r="CJ301" s="16"/>
      <c r="CK301" s="17"/>
      <c r="CL301" s="18"/>
    </row>
    <row r="302" spans="1:90">
      <c r="A302" s="16"/>
      <c r="B302" s="16"/>
      <c r="C302" s="16"/>
      <c r="D302" s="16"/>
      <c r="E302" s="16"/>
      <c r="F302" s="16"/>
      <c r="G302" s="16"/>
      <c r="H302" s="16"/>
      <c r="I302" s="16"/>
      <c r="J302" s="17"/>
      <c r="K302" s="17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7"/>
      <c r="AQ302" s="17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7"/>
      <c r="BP302" s="16"/>
      <c r="BQ302" s="16"/>
      <c r="BR302" s="16"/>
      <c r="BS302" s="16"/>
      <c r="BT302" s="16"/>
      <c r="BU302" s="17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7"/>
      <c r="CJ302" s="16"/>
      <c r="CK302" s="17"/>
      <c r="CL302" s="18"/>
    </row>
    <row r="303" spans="1:90">
      <c r="A303" s="16"/>
      <c r="B303" s="16"/>
      <c r="C303" s="16"/>
      <c r="D303" s="16"/>
      <c r="E303" s="16"/>
      <c r="F303" s="16"/>
      <c r="G303" s="16"/>
      <c r="H303" s="16"/>
      <c r="I303" s="16"/>
      <c r="J303" s="17"/>
      <c r="K303" s="17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7"/>
      <c r="AQ303" s="17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7"/>
      <c r="BP303" s="16"/>
      <c r="BQ303" s="16"/>
      <c r="BR303" s="16"/>
      <c r="BS303" s="16"/>
      <c r="BT303" s="16"/>
      <c r="BU303" s="17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7"/>
      <c r="CJ303" s="16"/>
      <c r="CK303" s="17"/>
      <c r="CL303" s="18"/>
    </row>
    <row r="304" spans="1:90">
      <c r="A304" s="16"/>
      <c r="B304" s="16"/>
      <c r="C304" s="16"/>
      <c r="D304" s="16"/>
      <c r="E304" s="16"/>
      <c r="F304" s="16"/>
      <c r="G304" s="16"/>
      <c r="H304" s="16"/>
      <c r="I304" s="16"/>
      <c r="J304" s="17"/>
      <c r="K304" s="17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7"/>
      <c r="AQ304" s="17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7"/>
      <c r="BP304" s="16"/>
      <c r="BQ304" s="16"/>
      <c r="BR304" s="16"/>
      <c r="BS304" s="16"/>
      <c r="BT304" s="16"/>
      <c r="BU304" s="17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7"/>
      <c r="CJ304" s="16"/>
      <c r="CK304" s="17"/>
      <c r="CL304" s="18"/>
    </row>
    <row r="305" spans="1:90">
      <c r="A305" s="16"/>
      <c r="B305" s="16"/>
      <c r="C305" s="16"/>
      <c r="D305" s="16"/>
      <c r="E305" s="16"/>
      <c r="F305" s="16"/>
      <c r="G305" s="16"/>
      <c r="H305" s="16"/>
      <c r="I305" s="16"/>
      <c r="J305" s="17"/>
      <c r="K305" s="17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7"/>
      <c r="AQ305" s="17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7"/>
      <c r="BP305" s="16"/>
      <c r="BQ305" s="16"/>
      <c r="BR305" s="16"/>
      <c r="BS305" s="16"/>
      <c r="BT305" s="16"/>
      <c r="BU305" s="17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7"/>
      <c r="CJ305" s="16"/>
      <c r="CK305" s="17"/>
      <c r="CL305" s="18"/>
    </row>
    <row r="306" spans="1:90">
      <c r="A306" s="16"/>
      <c r="B306" s="16"/>
      <c r="C306" s="16"/>
      <c r="D306" s="16"/>
      <c r="E306" s="16"/>
      <c r="F306" s="16"/>
      <c r="G306" s="16"/>
      <c r="H306" s="16"/>
      <c r="I306" s="16"/>
      <c r="J306" s="17"/>
      <c r="K306" s="17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7"/>
      <c r="AQ306" s="17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7"/>
      <c r="BP306" s="16"/>
      <c r="BQ306" s="16"/>
      <c r="BR306" s="16"/>
      <c r="BS306" s="16"/>
      <c r="BT306" s="16"/>
      <c r="BU306" s="17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7"/>
      <c r="CJ306" s="16"/>
      <c r="CK306" s="17"/>
      <c r="CL306" s="18"/>
    </row>
    <row r="307" spans="1:90">
      <c r="A307" s="16"/>
      <c r="B307" s="16"/>
      <c r="C307" s="16"/>
      <c r="D307" s="16"/>
      <c r="E307" s="16"/>
      <c r="F307" s="16"/>
      <c r="G307" s="16"/>
      <c r="H307" s="16"/>
      <c r="I307" s="16"/>
      <c r="J307" s="17"/>
      <c r="K307" s="17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7"/>
      <c r="AQ307" s="17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7"/>
      <c r="BP307" s="16"/>
      <c r="BQ307" s="16"/>
      <c r="BR307" s="16"/>
      <c r="BS307" s="16"/>
      <c r="BT307" s="16"/>
      <c r="BU307" s="17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7"/>
      <c r="CJ307" s="16"/>
      <c r="CK307" s="17"/>
      <c r="CL307" s="18"/>
    </row>
    <row r="308" spans="1:90">
      <c r="A308" s="16"/>
      <c r="B308" s="16"/>
      <c r="C308" s="16"/>
      <c r="D308" s="16"/>
      <c r="E308" s="16"/>
      <c r="F308" s="16"/>
      <c r="G308" s="16"/>
      <c r="H308" s="16"/>
      <c r="I308" s="16"/>
      <c r="J308" s="17"/>
      <c r="K308" s="17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7"/>
      <c r="AQ308" s="17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7"/>
      <c r="BP308" s="16"/>
      <c r="BQ308" s="16"/>
      <c r="BR308" s="16"/>
      <c r="BS308" s="16"/>
      <c r="BT308" s="16"/>
      <c r="BU308" s="17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7"/>
      <c r="CJ308" s="16"/>
      <c r="CK308" s="17"/>
      <c r="CL308" s="18"/>
    </row>
    <row r="309" spans="1:90">
      <c r="A309" s="16"/>
      <c r="B309" s="16"/>
      <c r="C309" s="16"/>
      <c r="D309" s="16"/>
      <c r="E309" s="16"/>
      <c r="F309" s="16"/>
      <c r="G309" s="16"/>
      <c r="H309" s="16"/>
      <c r="I309" s="16"/>
      <c r="J309" s="17"/>
      <c r="K309" s="17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7"/>
      <c r="AQ309" s="17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7"/>
      <c r="BP309" s="16"/>
      <c r="BQ309" s="16"/>
      <c r="BR309" s="16"/>
      <c r="BS309" s="16"/>
      <c r="BT309" s="16"/>
      <c r="BU309" s="17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7"/>
      <c r="CJ309" s="16"/>
      <c r="CK309" s="17"/>
      <c r="CL309" s="18"/>
    </row>
    <row r="310" spans="1:90">
      <c r="A310" s="16"/>
      <c r="B310" s="16"/>
      <c r="C310" s="16"/>
      <c r="D310" s="16"/>
      <c r="E310" s="16"/>
      <c r="F310" s="16"/>
      <c r="G310" s="16"/>
      <c r="H310" s="16"/>
      <c r="I310" s="16"/>
      <c r="J310" s="17"/>
      <c r="K310" s="17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7"/>
      <c r="AQ310" s="17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7"/>
      <c r="BP310" s="16"/>
      <c r="BQ310" s="16"/>
      <c r="BR310" s="16"/>
      <c r="BS310" s="16"/>
      <c r="BT310" s="16"/>
      <c r="BU310" s="17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7"/>
      <c r="CJ310" s="16"/>
      <c r="CK310" s="17"/>
      <c r="CL310" s="18"/>
    </row>
    <row r="311" spans="1:90">
      <c r="A311" s="16"/>
      <c r="B311" s="16"/>
      <c r="C311" s="16"/>
      <c r="D311" s="16"/>
      <c r="E311" s="16"/>
      <c r="F311" s="16"/>
      <c r="G311" s="16"/>
      <c r="H311" s="16"/>
      <c r="I311" s="16"/>
      <c r="J311" s="17"/>
      <c r="K311" s="17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7"/>
      <c r="AQ311" s="17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7"/>
      <c r="BP311" s="16"/>
      <c r="BQ311" s="16"/>
      <c r="BR311" s="16"/>
      <c r="BS311" s="16"/>
      <c r="BT311" s="16"/>
      <c r="BU311" s="17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7"/>
      <c r="CJ311" s="16"/>
      <c r="CK311" s="17"/>
      <c r="CL311" s="18"/>
    </row>
    <row r="312" spans="1:90">
      <c r="A312" s="16"/>
      <c r="B312" s="16"/>
      <c r="C312" s="16"/>
      <c r="D312" s="16"/>
      <c r="E312" s="16"/>
      <c r="F312" s="16"/>
      <c r="G312" s="16"/>
      <c r="H312" s="16"/>
      <c r="I312" s="16"/>
      <c r="J312" s="17"/>
      <c r="K312" s="17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7"/>
      <c r="AQ312" s="17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7"/>
      <c r="BP312" s="16"/>
      <c r="BQ312" s="16"/>
      <c r="BR312" s="16"/>
      <c r="BS312" s="16"/>
      <c r="BT312" s="16"/>
      <c r="BU312" s="17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7"/>
      <c r="CJ312" s="16"/>
      <c r="CK312" s="17"/>
      <c r="CL312" s="18"/>
    </row>
    <row r="313" spans="1:90">
      <c r="A313" s="16"/>
      <c r="B313" s="16"/>
      <c r="C313" s="16"/>
      <c r="D313" s="16"/>
      <c r="E313" s="16"/>
      <c r="F313" s="16"/>
      <c r="G313" s="16"/>
      <c r="H313" s="16"/>
      <c r="I313" s="16"/>
      <c r="J313" s="17"/>
      <c r="K313" s="17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7"/>
      <c r="AQ313" s="17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7"/>
      <c r="BP313" s="16"/>
      <c r="BQ313" s="16"/>
      <c r="BR313" s="16"/>
      <c r="BS313" s="16"/>
      <c r="BT313" s="16"/>
      <c r="BU313" s="17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7"/>
      <c r="CJ313" s="16"/>
      <c r="CK313" s="17"/>
      <c r="CL313" s="18"/>
    </row>
    <row r="314" spans="1:90">
      <c r="A314" s="16"/>
      <c r="B314" s="16"/>
      <c r="C314" s="16"/>
      <c r="D314" s="16"/>
      <c r="E314" s="16"/>
      <c r="F314" s="16"/>
      <c r="G314" s="16"/>
      <c r="H314" s="16"/>
      <c r="I314" s="16"/>
      <c r="J314" s="17"/>
      <c r="K314" s="17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7"/>
      <c r="AQ314" s="17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7"/>
      <c r="BP314" s="16"/>
      <c r="BQ314" s="16"/>
      <c r="BR314" s="16"/>
      <c r="BS314" s="16"/>
      <c r="BT314" s="16"/>
      <c r="BU314" s="17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7"/>
      <c r="CJ314" s="16"/>
      <c r="CK314" s="17"/>
      <c r="CL314" s="18"/>
    </row>
    <row r="315" spans="1:90">
      <c r="A315" s="16"/>
      <c r="B315" s="16"/>
      <c r="C315" s="16"/>
      <c r="D315" s="16"/>
      <c r="E315" s="16"/>
      <c r="F315" s="16"/>
      <c r="G315" s="16"/>
      <c r="H315" s="16"/>
      <c r="I315" s="16"/>
      <c r="J315" s="17"/>
      <c r="K315" s="17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7"/>
      <c r="AQ315" s="17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7"/>
      <c r="BP315" s="16"/>
      <c r="BQ315" s="16"/>
      <c r="BR315" s="16"/>
      <c r="BS315" s="16"/>
      <c r="BT315" s="16"/>
      <c r="BU315" s="17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7"/>
      <c r="CJ315" s="16"/>
      <c r="CK315" s="17"/>
      <c r="CL315" s="18"/>
    </row>
    <row r="316" spans="1:90">
      <c r="A316" s="16"/>
      <c r="B316" s="16"/>
      <c r="C316" s="16"/>
      <c r="D316" s="16"/>
      <c r="E316" s="16"/>
      <c r="F316" s="16"/>
      <c r="G316" s="16"/>
      <c r="H316" s="16"/>
      <c r="I316" s="16"/>
      <c r="J316" s="17"/>
      <c r="K316" s="17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7"/>
      <c r="AQ316" s="17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7"/>
      <c r="BP316" s="16"/>
      <c r="BQ316" s="16"/>
      <c r="BR316" s="16"/>
      <c r="BS316" s="16"/>
      <c r="BT316" s="16"/>
      <c r="BU316" s="17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7"/>
      <c r="CJ316" s="16"/>
      <c r="CK316" s="17"/>
      <c r="CL316" s="18"/>
    </row>
    <row r="317" spans="1:90">
      <c r="A317" s="16"/>
      <c r="B317" s="16"/>
      <c r="C317" s="16"/>
      <c r="D317" s="16"/>
      <c r="E317" s="16"/>
      <c r="F317" s="16"/>
      <c r="G317" s="16"/>
      <c r="H317" s="16"/>
      <c r="I317" s="16"/>
      <c r="J317" s="17"/>
      <c r="K317" s="17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7"/>
      <c r="AQ317" s="17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7"/>
      <c r="BP317" s="16"/>
      <c r="BQ317" s="16"/>
      <c r="BR317" s="16"/>
      <c r="BS317" s="16"/>
      <c r="BT317" s="16"/>
      <c r="BU317" s="17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7"/>
      <c r="CJ317" s="16"/>
      <c r="CK317" s="17"/>
      <c r="CL317" s="18"/>
    </row>
    <row r="318" spans="1:90">
      <c r="A318" s="16"/>
      <c r="B318" s="16"/>
      <c r="C318" s="16"/>
      <c r="D318" s="16"/>
      <c r="E318" s="16"/>
      <c r="F318" s="16"/>
      <c r="G318" s="16"/>
      <c r="H318" s="16"/>
      <c r="I318" s="16"/>
      <c r="J318" s="17"/>
      <c r="K318" s="17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7"/>
      <c r="AQ318" s="17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7"/>
      <c r="BP318" s="16"/>
      <c r="BQ318" s="16"/>
      <c r="BR318" s="16"/>
      <c r="BS318" s="16"/>
      <c r="BT318" s="16"/>
      <c r="BU318" s="17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7"/>
      <c r="CJ318" s="16"/>
      <c r="CK318" s="17"/>
      <c r="CL318" s="18"/>
    </row>
    <row r="319" spans="1:90">
      <c r="A319" s="16"/>
      <c r="B319" s="16"/>
      <c r="C319" s="16"/>
      <c r="D319" s="16"/>
      <c r="E319" s="16"/>
      <c r="F319" s="16"/>
      <c r="G319" s="16"/>
      <c r="H319" s="16"/>
      <c r="I319" s="16"/>
      <c r="J319" s="17"/>
      <c r="K319" s="17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7"/>
      <c r="AQ319" s="17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7"/>
      <c r="BP319" s="16"/>
      <c r="BQ319" s="16"/>
      <c r="BR319" s="16"/>
      <c r="BS319" s="16"/>
      <c r="BT319" s="16"/>
      <c r="BU319" s="17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7"/>
      <c r="CJ319" s="16"/>
      <c r="CK319" s="17"/>
      <c r="CL319" s="18"/>
    </row>
    <row r="320" spans="1:90">
      <c r="A320" s="16"/>
      <c r="B320" s="16"/>
      <c r="C320" s="16"/>
      <c r="D320" s="16"/>
      <c r="E320" s="16"/>
      <c r="F320" s="16"/>
      <c r="G320" s="16"/>
      <c r="H320" s="16"/>
      <c r="I320" s="16"/>
      <c r="J320" s="17"/>
      <c r="K320" s="17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7"/>
      <c r="AQ320" s="17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7"/>
      <c r="BP320" s="16"/>
      <c r="BQ320" s="16"/>
      <c r="BR320" s="16"/>
      <c r="BS320" s="16"/>
      <c r="BT320" s="16"/>
      <c r="BU320" s="17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7"/>
      <c r="CJ320" s="16"/>
      <c r="CK320" s="17"/>
      <c r="CL320" s="18"/>
    </row>
    <row r="321" spans="1:90">
      <c r="A321" s="16"/>
      <c r="B321" s="16"/>
      <c r="C321" s="16"/>
      <c r="D321" s="16"/>
      <c r="E321" s="16"/>
      <c r="F321" s="16"/>
      <c r="G321" s="16"/>
      <c r="H321" s="16"/>
      <c r="I321" s="16"/>
      <c r="J321" s="17"/>
      <c r="K321" s="17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7"/>
      <c r="AQ321" s="17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7"/>
      <c r="BP321" s="16"/>
      <c r="BQ321" s="16"/>
      <c r="BR321" s="16"/>
      <c r="BS321" s="16"/>
      <c r="BT321" s="16"/>
      <c r="BU321" s="17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7"/>
      <c r="CJ321" s="16"/>
      <c r="CK321" s="17"/>
      <c r="CL321" s="18"/>
    </row>
    <row r="322" spans="1:90">
      <c r="A322" s="16"/>
      <c r="B322" s="16"/>
      <c r="C322" s="16"/>
      <c r="D322" s="16"/>
      <c r="E322" s="16"/>
      <c r="F322" s="16"/>
      <c r="G322" s="16"/>
      <c r="H322" s="16"/>
      <c r="I322" s="16"/>
      <c r="J322" s="17"/>
      <c r="K322" s="17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7"/>
      <c r="AQ322" s="17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7"/>
      <c r="BP322" s="16"/>
      <c r="BQ322" s="16"/>
      <c r="BR322" s="16"/>
      <c r="BS322" s="16"/>
      <c r="BT322" s="16"/>
      <c r="BU322" s="17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7"/>
      <c r="CJ322" s="16"/>
      <c r="CK322" s="17"/>
      <c r="CL322" s="18"/>
    </row>
    <row r="323" spans="1:90">
      <c r="A323" s="16"/>
      <c r="B323" s="16"/>
      <c r="C323" s="16"/>
      <c r="D323" s="16"/>
      <c r="E323" s="16"/>
      <c r="F323" s="16"/>
      <c r="G323" s="16"/>
      <c r="H323" s="16"/>
      <c r="I323" s="16"/>
      <c r="J323" s="17"/>
      <c r="K323" s="17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7"/>
      <c r="AQ323" s="17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7"/>
      <c r="BP323" s="16"/>
      <c r="BQ323" s="16"/>
      <c r="BR323" s="16"/>
      <c r="BS323" s="16"/>
      <c r="BT323" s="16"/>
      <c r="BU323" s="17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7"/>
      <c r="CJ323" s="16"/>
      <c r="CK323" s="17"/>
      <c r="CL323" s="18"/>
    </row>
    <row r="324" spans="1:90">
      <c r="A324" s="16"/>
      <c r="B324" s="16"/>
      <c r="C324" s="16"/>
      <c r="D324" s="16"/>
      <c r="E324" s="16"/>
      <c r="F324" s="16"/>
      <c r="G324" s="16"/>
      <c r="H324" s="16"/>
      <c r="I324" s="16"/>
      <c r="J324" s="17"/>
      <c r="K324" s="17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7"/>
      <c r="AQ324" s="17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7"/>
      <c r="BP324" s="16"/>
      <c r="BQ324" s="16"/>
      <c r="BR324" s="16"/>
      <c r="BS324" s="16"/>
      <c r="BT324" s="16"/>
      <c r="BU324" s="17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7"/>
      <c r="CJ324" s="16"/>
      <c r="CK324" s="17"/>
      <c r="CL324" s="18"/>
    </row>
    <row r="325" spans="1:90">
      <c r="A325" s="16"/>
      <c r="B325" s="16"/>
      <c r="C325" s="16"/>
      <c r="D325" s="16"/>
      <c r="E325" s="16"/>
      <c r="F325" s="16"/>
      <c r="G325" s="16"/>
      <c r="H325" s="16"/>
      <c r="I325" s="16"/>
      <c r="J325" s="17"/>
      <c r="K325" s="17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7"/>
      <c r="AQ325" s="17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7"/>
      <c r="BP325" s="16"/>
      <c r="BQ325" s="16"/>
      <c r="BR325" s="16"/>
      <c r="BS325" s="16"/>
      <c r="BT325" s="16"/>
      <c r="BU325" s="17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7"/>
      <c r="CJ325" s="16"/>
      <c r="CK325" s="17"/>
      <c r="CL325" s="18"/>
    </row>
    <row r="326" spans="1:90">
      <c r="A326" s="16"/>
      <c r="B326" s="16"/>
      <c r="C326" s="16"/>
      <c r="D326" s="16"/>
      <c r="E326" s="16"/>
      <c r="F326" s="16"/>
      <c r="G326" s="16"/>
      <c r="H326" s="16"/>
      <c r="I326" s="16"/>
      <c r="J326" s="17"/>
      <c r="K326" s="17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7"/>
      <c r="AQ326" s="17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7"/>
      <c r="BP326" s="16"/>
      <c r="BQ326" s="16"/>
      <c r="BR326" s="16"/>
      <c r="BS326" s="16"/>
      <c r="BT326" s="16"/>
      <c r="BU326" s="17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7"/>
      <c r="CJ326" s="16"/>
      <c r="CK326" s="17"/>
      <c r="CL326" s="18"/>
    </row>
    <row r="327" spans="1:90">
      <c r="A327" s="16"/>
      <c r="B327" s="16"/>
      <c r="C327" s="16"/>
      <c r="D327" s="16"/>
      <c r="E327" s="16"/>
      <c r="F327" s="16"/>
      <c r="G327" s="16"/>
      <c r="H327" s="16"/>
      <c r="I327" s="16"/>
      <c r="J327" s="17"/>
      <c r="K327" s="17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7"/>
      <c r="AQ327" s="17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7"/>
      <c r="BP327" s="16"/>
      <c r="BQ327" s="16"/>
      <c r="BR327" s="16"/>
      <c r="BS327" s="16"/>
      <c r="BT327" s="16"/>
      <c r="BU327" s="17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7"/>
      <c r="CJ327" s="16"/>
      <c r="CK327" s="17"/>
      <c r="CL327" s="18"/>
    </row>
    <row r="328" spans="1:90">
      <c r="A328" s="16"/>
      <c r="B328" s="16"/>
      <c r="C328" s="16"/>
      <c r="D328" s="16"/>
      <c r="E328" s="16"/>
      <c r="F328" s="16"/>
      <c r="G328" s="16"/>
      <c r="H328" s="16"/>
      <c r="I328" s="16"/>
      <c r="J328" s="17"/>
      <c r="K328" s="17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7"/>
      <c r="AQ328" s="17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7"/>
      <c r="BP328" s="16"/>
      <c r="BQ328" s="16"/>
      <c r="BR328" s="16"/>
      <c r="BS328" s="16"/>
      <c r="BT328" s="16"/>
      <c r="BU328" s="17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7"/>
      <c r="CJ328" s="16"/>
      <c r="CK328" s="17"/>
      <c r="CL328" s="18"/>
    </row>
    <row r="329" spans="1:90">
      <c r="A329" s="16"/>
      <c r="B329" s="16"/>
      <c r="C329" s="16"/>
      <c r="D329" s="16"/>
      <c r="E329" s="16"/>
      <c r="F329" s="16"/>
      <c r="G329" s="16"/>
      <c r="H329" s="16"/>
      <c r="I329" s="16"/>
      <c r="J329" s="17"/>
      <c r="K329" s="17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7"/>
      <c r="AQ329" s="17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7"/>
      <c r="BP329" s="16"/>
      <c r="BQ329" s="16"/>
      <c r="BR329" s="16"/>
      <c r="BS329" s="16"/>
      <c r="BT329" s="16"/>
      <c r="BU329" s="17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7"/>
      <c r="CJ329" s="16"/>
      <c r="CK329" s="17"/>
      <c r="CL329" s="18"/>
    </row>
    <row r="330" spans="1:90">
      <c r="A330" s="16"/>
      <c r="B330" s="16"/>
      <c r="C330" s="16"/>
      <c r="D330" s="16"/>
      <c r="E330" s="16"/>
      <c r="F330" s="16"/>
      <c r="G330" s="16"/>
      <c r="H330" s="16"/>
      <c r="I330" s="16"/>
      <c r="J330" s="17"/>
      <c r="K330" s="17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7"/>
      <c r="AQ330" s="17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7"/>
      <c r="BP330" s="16"/>
      <c r="BQ330" s="16"/>
      <c r="BR330" s="16"/>
      <c r="BS330" s="16"/>
      <c r="BT330" s="16"/>
      <c r="BU330" s="17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7"/>
      <c r="CJ330" s="16"/>
      <c r="CK330" s="17"/>
      <c r="CL330" s="18"/>
    </row>
    <row r="331" spans="1:90">
      <c r="A331" s="16"/>
      <c r="B331" s="16"/>
      <c r="C331" s="16"/>
      <c r="D331" s="16"/>
      <c r="E331" s="16"/>
      <c r="F331" s="16"/>
      <c r="G331" s="16"/>
      <c r="H331" s="16"/>
      <c r="I331" s="16"/>
      <c r="J331" s="17"/>
      <c r="K331" s="17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7"/>
      <c r="AQ331" s="17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7"/>
      <c r="BP331" s="16"/>
      <c r="BQ331" s="16"/>
      <c r="BR331" s="16"/>
      <c r="BS331" s="16"/>
      <c r="BT331" s="16"/>
      <c r="BU331" s="17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7"/>
      <c r="CJ331" s="16"/>
      <c r="CK331" s="17"/>
      <c r="CL331" s="18"/>
    </row>
    <row r="332" spans="1:90">
      <c r="A332" s="16"/>
      <c r="B332" s="16"/>
      <c r="C332" s="16"/>
      <c r="D332" s="16"/>
      <c r="E332" s="16"/>
      <c r="F332" s="16"/>
      <c r="G332" s="16"/>
      <c r="H332" s="16"/>
      <c r="I332" s="16"/>
      <c r="J332" s="17"/>
      <c r="K332" s="17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7"/>
      <c r="AQ332" s="17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7"/>
      <c r="BP332" s="16"/>
      <c r="BQ332" s="16"/>
      <c r="BR332" s="16"/>
      <c r="BS332" s="16"/>
      <c r="BT332" s="16"/>
      <c r="BU332" s="17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7"/>
      <c r="CJ332" s="16"/>
      <c r="CK332" s="17"/>
      <c r="CL332" s="18"/>
    </row>
    <row r="333" spans="1:90">
      <c r="A333" s="16"/>
      <c r="B333" s="16"/>
      <c r="C333" s="16"/>
      <c r="D333" s="16"/>
      <c r="E333" s="16"/>
      <c r="F333" s="16"/>
      <c r="G333" s="16"/>
      <c r="H333" s="16"/>
      <c r="I333" s="16"/>
      <c r="J333" s="17"/>
      <c r="K333" s="17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7"/>
      <c r="AQ333" s="17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7"/>
      <c r="BP333" s="16"/>
      <c r="BQ333" s="16"/>
      <c r="BR333" s="16"/>
      <c r="BS333" s="16"/>
      <c r="BT333" s="16"/>
      <c r="BU333" s="17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7"/>
      <c r="CJ333" s="16"/>
      <c r="CK333" s="17"/>
      <c r="CL333" s="18"/>
    </row>
    <row r="334" spans="1:90">
      <c r="A334" s="16"/>
      <c r="B334" s="16"/>
      <c r="C334" s="16"/>
      <c r="D334" s="16"/>
      <c r="E334" s="16"/>
      <c r="F334" s="16"/>
      <c r="G334" s="16"/>
      <c r="H334" s="16"/>
      <c r="I334" s="16"/>
      <c r="J334" s="17"/>
      <c r="K334" s="17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7"/>
      <c r="AQ334" s="17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7"/>
      <c r="BP334" s="16"/>
      <c r="BQ334" s="16"/>
      <c r="BR334" s="16"/>
      <c r="BS334" s="16"/>
      <c r="BT334" s="16"/>
      <c r="BU334" s="17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7"/>
      <c r="CJ334" s="16"/>
      <c r="CK334" s="17"/>
      <c r="CL334" s="18"/>
    </row>
    <row r="335" spans="1:90">
      <c r="A335" s="16"/>
      <c r="B335" s="16"/>
      <c r="C335" s="16"/>
      <c r="D335" s="16"/>
      <c r="E335" s="16"/>
      <c r="F335" s="16"/>
      <c r="G335" s="16"/>
      <c r="H335" s="16"/>
      <c r="I335" s="16"/>
      <c r="J335" s="17"/>
      <c r="K335" s="17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7"/>
      <c r="AQ335" s="17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7"/>
      <c r="BP335" s="16"/>
      <c r="BQ335" s="16"/>
      <c r="BR335" s="16"/>
      <c r="BS335" s="16"/>
      <c r="BT335" s="16"/>
      <c r="BU335" s="17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7"/>
      <c r="CJ335" s="16"/>
      <c r="CK335" s="17"/>
      <c r="CL335" s="18"/>
    </row>
    <row r="336" spans="1:90">
      <c r="A336" s="16"/>
      <c r="B336" s="16"/>
      <c r="C336" s="16"/>
      <c r="D336" s="16"/>
      <c r="E336" s="16"/>
      <c r="F336" s="16"/>
      <c r="G336" s="16"/>
      <c r="H336" s="16"/>
      <c r="I336" s="16"/>
      <c r="J336" s="17"/>
      <c r="K336" s="17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7"/>
      <c r="AQ336" s="17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7"/>
      <c r="BP336" s="16"/>
      <c r="BQ336" s="16"/>
      <c r="BR336" s="16"/>
      <c r="BS336" s="16"/>
      <c r="BT336" s="16"/>
      <c r="BU336" s="17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7"/>
      <c r="CJ336" s="16"/>
      <c r="CK336" s="17"/>
      <c r="CL336" s="18"/>
    </row>
    <row r="337" spans="1:90">
      <c r="A337" s="16"/>
      <c r="B337" s="16"/>
      <c r="C337" s="16"/>
      <c r="D337" s="16"/>
      <c r="E337" s="16"/>
      <c r="F337" s="16"/>
      <c r="G337" s="16"/>
      <c r="H337" s="16"/>
      <c r="I337" s="16"/>
      <c r="J337" s="17"/>
      <c r="K337" s="17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7"/>
      <c r="AQ337" s="17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7"/>
      <c r="BP337" s="16"/>
      <c r="BQ337" s="16"/>
      <c r="BR337" s="16"/>
      <c r="BS337" s="16"/>
      <c r="BT337" s="16"/>
      <c r="BU337" s="17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7"/>
      <c r="CJ337" s="16"/>
      <c r="CK337" s="17"/>
      <c r="CL337" s="18"/>
    </row>
    <row r="338" spans="1:90">
      <c r="A338" s="16"/>
      <c r="B338" s="16"/>
      <c r="C338" s="16"/>
      <c r="D338" s="16"/>
      <c r="E338" s="16"/>
      <c r="F338" s="16"/>
      <c r="G338" s="16"/>
      <c r="H338" s="16"/>
      <c r="I338" s="16"/>
      <c r="J338" s="17"/>
      <c r="K338" s="17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7"/>
      <c r="AQ338" s="17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7"/>
      <c r="BP338" s="16"/>
      <c r="BQ338" s="16"/>
      <c r="BR338" s="16"/>
      <c r="BS338" s="16"/>
      <c r="BT338" s="16"/>
      <c r="BU338" s="17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7"/>
      <c r="CJ338" s="16"/>
      <c r="CK338" s="17"/>
      <c r="CL338" s="18"/>
    </row>
    <row r="339" spans="1:90">
      <c r="A339" s="16"/>
      <c r="B339" s="16"/>
      <c r="C339" s="16"/>
      <c r="D339" s="16"/>
      <c r="E339" s="16"/>
      <c r="F339" s="16"/>
      <c r="G339" s="16"/>
      <c r="H339" s="16"/>
      <c r="I339" s="16"/>
      <c r="J339" s="17"/>
      <c r="K339" s="17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7"/>
      <c r="AQ339" s="17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7"/>
      <c r="BP339" s="16"/>
      <c r="BQ339" s="16"/>
      <c r="BR339" s="16"/>
      <c r="BS339" s="16"/>
      <c r="BT339" s="16"/>
      <c r="BU339" s="17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7"/>
      <c r="CJ339" s="16"/>
      <c r="CK339" s="17"/>
      <c r="CL339" s="18"/>
    </row>
    <row r="340" spans="1:90">
      <c r="A340" s="16"/>
      <c r="B340" s="16"/>
      <c r="C340" s="16"/>
      <c r="D340" s="16"/>
      <c r="E340" s="16"/>
      <c r="F340" s="16"/>
      <c r="G340" s="16"/>
      <c r="H340" s="16"/>
      <c r="I340" s="16"/>
      <c r="J340" s="17"/>
      <c r="K340" s="17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7"/>
      <c r="AQ340" s="17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7"/>
      <c r="BP340" s="16"/>
      <c r="BQ340" s="16"/>
      <c r="BR340" s="16"/>
      <c r="BS340" s="16"/>
      <c r="BT340" s="16"/>
      <c r="BU340" s="17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7"/>
      <c r="CJ340" s="16"/>
      <c r="CK340" s="17"/>
      <c r="CL340" s="18"/>
    </row>
    <row r="341" spans="1:90">
      <c r="A341" s="16"/>
      <c r="B341" s="16"/>
      <c r="C341" s="16"/>
      <c r="D341" s="16"/>
      <c r="E341" s="16"/>
      <c r="F341" s="16"/>
      <c r="G341" s="16"/>
      <c r="H341" s="16"/>
      <c r="I341" s="16"/>
      <c r="J341" s="17"/>
      <c r="K341" s="17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7"/>
      <c r="AQ341" s="17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7"/>
      <c r="BP341" s="16"/>
      <c r="BQ341" s="16"/>
      <c r="BR341" s="16"/>
      <c r="BS341" s="16"/>
      <c r="BT341" s="16"/>
      <c r="BU341" s="17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7"/>
      <c r="CJ341" s="16"/>
      <c r="CK341" s="17"/>
      <c r="CL341" s="18"/>
    </row>
    <row r="342" spans="1:90">
      <c r="A342" s="16"/>
      <c r="B342" s="16"/>
      <c r="C342" s="16"/>
      <c r="D342" s="16"/>
      <c r="E342" s="16"/>
      <c r="F342" s="16"/>
      <c r="G342" s="16"/>
      <c r="H342" s="16"/>
      <c r="I342" s="16"/>
      <c r="J342" s="17"/>
      <c r="K342" s="17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7"/>
      <c r="AQ342" s="17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7"/>
      <c r="BP342" s="16"/>
      <c r="BQ342" s="16"/>
      <c r="BR342" s="16"/>
      <c r="BS342" s="16"/>
      <c r="BT342" s="16"/>
      <c r="BU342" s="17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7"/>
      <c r="CJ342" s="16"/>
      <c r="CK342" s="17"/>
      <c r="CL342" s="18"/>
    </row>
    <row r="343" spans="1:90">
      <c r="A343" s="16"/>
      <c r="B343" s="16"/>
      <c r="C343" s="16"/>
      <c r="D343" s="16"/>
      <c r="E343" s="16"/>
      <c r="F343" s="16"/>
      <c r="G343" s="16"/>
      <c r="H343" s="16"/>
      <c r="I343" s="16"/>
      <c r="J343" s="17"/>
      <c r="K343" s="17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7"/>
      <c r="AQ343" s="17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7"/>
      <c r="BP343" s="16"/>
      <c r="BQ343" s="16"/>
      <c r="BR343" s="16"/>
      <c r="BS343" s="16"/>
      <c r="BT343" s="16"/>
      <c r="BU343" s="17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7"/>
      <c r="CJ343" s="16"/>
      <c r="CK343" s="17"/>
      <c r="CL343" s="18"/>
    </row>
    <row r="344" spans="1:90">
      <c r="A344" s="16"/>
      <c r="B344" s="16"/>
      <c r="C344" s="16"/>
      <c r="D344" s="16"/>
      <c r="E344" s="16"/>
      <c r="F344" s="16"/>
      <c r="G344" s="16"/>
      <c r="H344" s="16"/>
      <c r="I344" s="16"/>
      <c r="J344" s="17"/>
      <c r="K344" s="17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7"/>
      <c r="AQ344" s="17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7"/>
      <c r="BP344" s="16"/>
      <c r="BQ344" s="16"/>
      <c r="BR344" s="16"/>
      <c r="BS344" s="16"/>
      <c r="BT344" s="16"/>
      <c r="BU344" s="17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7"/>
      <c r="CJ344" s="16"/>
      <c r="CK344" s="17"/>
      <c r="CL344" s="18"/>
    </row>
    <row r="345" spans="1:90">
      <c r="A345" s="16"/>
      <c r="B345" s="16"/>
      <c r="C345" s="16"/>
      <c r="D345" s="16"/>
      <c r="E345" s="16"/>
      <c r="F345" s="16"/>
      <c r="G345" s="16"/>
      <c r="H345" s="16"/>
      <c r="I345" s="16"/>
      <c r="J345" s="17"/>
      <c r="K345" s="17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7"/>
      <c r="AQ345" s="17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7"/>
      <c r="BP345" s="16"/>
      <c r="BQ345" s="16"/>
      <c r="BR345" s="16"/>
      <c r="BS345" s="16"/>
      <c r="BT345" s="16"/>
      <c r="BU345" s="17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7"/>
      <c r="CJ345" s="16"/>
      <c r="CK345" s="17"/>
      <c r="CL345" s="18"/>
    </row>
    <row r="346" spans="1:90">
      <c r="A346" s="16"/>
      <c r="B346" s="16"/>
      <c r="C346" s="16"/>
      <c r="D346" s="16"/>
      <c r="E346" s="16"/>
      <c r="F346" s="16"/>
      <c r="G346" s="16"/>
      <c r="H346" s="16"/>
      <c r="I346" s="16"/>
      <c r="J346" s="17"/>
      <c r="K346" s="17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7"/>
      <c r="AQ346" s="17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7"/>
      <c r="BP346" s="16"/>
      <c r="BQ346" s="16"/>
      <c r="BR346" s="16"/>
      <c r="BS346" s="16"/>
      <c r="BT346" s="16"/>
      <c r="BU346" s="17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7"/>
      <c r="CJ346" s="16"/>
      <c r="CK346" s="17"/>
      <c r="CL346" s="18"/>
    </row>
    <row r="347" spans="1:90">
      <c r="A347" s="16"/>
      <c r="B347" s="16"/>
      <c r="C347" s="16"/>
      <c r="D347" s="16"/>
      <c r="E347" s="16"/>
      <c r="F347" s="16"/>
      <c r="G347" s="16"/>
      <c r="H347" s="16"/>
      <c r="I347" s="16"/>
      <c r="J347" s="17"/>
      <c r="K347" s="17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7"/>
      <c r="AQ347" s="17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7"/>
      <c r="BP347" s="16"/>
      <c r="BQ347" s="16"/>
      <c r="BR347" s="16"/>
      <c r="BS347" s="16"/>
      <c r="BT347" s="16"/>
      <c r="BU347" s="17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7"/>
      <c r="CJ347" s="16"/>
      <c r="CK347" s="17"/>
      <c r="CL347" s="18"/>
    </row>
    <row r="348" spans="1:90">
      <c r="A348" s="16"/>
      <c r="B348" s="16"/>
      <c r="C348" s="16"/>
      <c r="D348" s="16"/>
      <c r="E348" s="16"/>
      <c r="F348" s="16"/>
      <c r="G348" s="16"/>
      <c r="H348" s="16"/>
      <c r="I348" s="16"/>
      <c r="J348" s="17"/>
      <c r="K348" s="17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7"/>
      <c r="AQ348" s="17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7"/>
      <c r="BP348" s="16"/>
      <c r="BQ348" s="16"/>
      <c r="BR348" s="16"/>
      <c r="BS348" s="16"/>
      <c r="BT348" s="16"/>
      <c r="BU348" s="17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7"/>
      <c r="CJ348" s="16"/>
      <c r="CK348" s="17"/>
      <c r="CL348" s="18"/>
    </row>
    <row r="349" spans="1:90">
      <c r="A349" s="16"/>
      <c r="B349" s="16"/>
      <c r="C349" s="16"/>
      <c r="D349" s="16"/>
      <c r="E349" s="16"/>
      <c r="F349" s="16"/>
      <c r="G349" s="16"/>
      <c r="H349" s="16"/>
      <c r="I349" s="16"/>
      <c r="J349" s="17"/>
      <c r="K349" s="17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7"/>
      <c r="AQ349" s="17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7"/>
      <c r="BP349" s="16"/>
      <c r="BQ349" s="16"/>
      <c r="BR349" s="16"/>
      <c r="BS349" s="16"/>
      <c r="BT349" s="16"/>
      <c r="BU349" s="17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7"/>
      <c r="CJ349" s="16"/>
      <c r="CK349" s="17"/>
      <c r="CL349" s="18"/>
    </row>
    <row r="350" spans="1:90">
      <c r="A350" s="16"/>
      <c r="B350" s="16"/>
      <c r="C350" s="16"/>
      <c r="D350" s="16"/>
      <c r="E350" s="16"/>
      <c r="F350" s="16"/>
      <c r="G350" s="16"/>
      <c r="H350" s="16"/>
      <c r="I350" s="16"/>
      <c r="J350" s="17"/>
      <c r="K350" s="17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7"/>
      <c r="AQ350" s="17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7"/>
      <c r="BP350" s="16"/>
      <c r="BQ350" s="16"/>
      <c r="BR350" s="16"/>
      <c r="BS350" s="16"/>
      <c r="BT350" s="16"/>
      <c r="BU350" s="17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7"/>
      <c r="CJ350" s="16"/>
      <c r="CK350" s="17"/>
      <c r="CL350" s="18"/>
    </row>
    <row r="351" spans="1:90">
      <c r="A351" s="16"/>
      <c r="B351" s="16"/>
      <c r="C351" s="16"/>
      <c r="D351" s="16"/>
      <c r="E351" s="16"/>
      <c r="F351" s="16"/>
      <c r="G351" s="16"/>
      <c r="H351" s="16"/>
      <c r="I351" s="16"/>
      <c r="J351" s="17"/>
      <c r="K351" s="17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7"/>
      <c r="AQ351" s="17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7"/>
      <c r="BP351" s="16"/>
      <c r="BQ351" s="16"/>
      <c r="BR351" s="16"/>
      <c r="BS351" s="16"/>
      <c r="BT351" s="16"/>
      <c r="BU351" s="17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7"/>
      <c r="CJ351" s="16"/>
      <c r="CK351" s="17"/>
      <c r="CL351" s="18"/>
    </row>
    <row r="352" spans="1:90">
      <c r="A352" s="16"/>
      <c r="B352" s="16"/>
      <c r="C352" s="16"/>
      <c r="D352" s="16"/>
      <c r="E352" s="16"/>
      <c r="F352" s="16"/>
      <c r="G352" s="16"/>
      <c r="H352" s="16"/>
      <c r="I352" s="16"/>
      <c r="J352" s="17"/>
      <c r="K352" s="17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7"/>
      <c r="AQ352" s="17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7"/>
      <c r="BP352" s="16"/>
      <c r="BQ352" s="16"/>
      <c r="BR352" s="16"/>
      <c r="BS352" s="16"/>
      <c r="BT352" s="16"/>
      <c r="BU352" s="17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7"/>
      <c r="CJ352" s="16"/>
      <c r="CK352" s="17"/>
      <c r="CL352" s="18"/>
    </row>
    <row r="353" spans="1:90">
      <c r="A353" s="16"/>
      <c r="B353" s="16"/>
      <c r="C353" s="16"/>
      <c r="D353" s="16"/>
      <c r="E353" s="16"/>
      <c r="F353" s="16"/>
      <c r="G353" s="16"/>
      <c r="H353" s="16"/>
      <c r="I353" s="16"/>
      <c r="J353" s="17"/>
      <c r="K353" s="17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7"/>
      <c r="AQ353" s="17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7"/>
      <c r="BP353" s="16"/>
      <c r="BQ353" s="16"/>
      <c r="BR353" s="16"/>
      <c r="BS353" s="16"/>
      <c r="BT353" s="16"/>
      <c r="BU353" s="17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7"/>
      <c r="CJ353" s="16"/>
      <c r="CK353" s="17"/>
      <c r="CL353" s="18"/>
    </row>
    <row r="354" spans="1:90">
      <c r="A354" s="16"/>
      <c r="B354" s="16"/>
      <c r="C354" s="16"/>
      <c r="D354" s="16"/>
      <c r="E354" s="16"/>
      <c r="F354" s="16"/>
      <c r="G354" s="16"/>
      <c r="H354" s="16"/>
      <c r="I354" s="16"/>
      <c r="J354" s="17"/>
      <c r="K354" s="17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7"/>
      <c r="AQ354" s="17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7"/>
      <c r="BP354" s="16"/>
      <c r="BQ354" s="16"/>
      <c r="BR354" s="16"/>
      <c r="BS354" s="16"/>
      <c r="BT354" s="16"/>
      <c r="BU354" s="17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7"/>
      <c r="CJ354" s="16"/>
      <c r="CK354" s="17"/>
      <c r="CL354" s="18"/>
    </row>
    <row r="355" spans="1:90">
      <c r="A355" s="16"/>
      <c r="B355" s="16"/>
      <c r="C355" s="16"/>
      <c r="D355" s="16"/>
      <c r="E355" s="16"/>
      <c r="F355" s="16"/>
      <c r="G355" s="16"/>
      <c r="H355" s="16"/>
      <c r="I355" s="16"/>
      <c r="J355" s="17"/>
      <c r="K355" s="17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7"/>
      <c r="AQ355" s="17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7"/>
      <c r="BP355" s="16"/>
      <c r="BQ355" s="16"/>
      <c r="BR355" s="16"/>
      <c r="BS355" s="16"/>
      <c r="BT355" s="16"/>
      <c r="BU355" s="17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7"/>
      <c r="CJ355" s="16"/>
      <c r="CK355" s="17"/>
      <c r="CL355" s="18"/>
    </row>
    <row r="356" spans="1:90">
      <c r="A356" s="16"/>
      <c r="B356" s="16"/>
      <c r="C356" s="16"/>
      <c r="D356" s="16"/>
      <c r="E356" s="16"/>
      <c r="F356" s="16"/>
      <c r="G356" s="16"/>
      <c r="H356" s="16"/>
      <c r="I356" s="16"/>
      <c r="J356" s="17"/>
      <c r="K356" s="17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7"/>
      <c r="AQ356" s="17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7"/>
      <c r="BP356" s="16"/>
      <c r="BQ356" s="16"/>
      <c r="BR356" s="16"/>
      <c r="BS356" s="16"/>
      <c r="BT356" s="16"/>
      <c r="BU356" s="17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7"/>
      <c r="CJ356" s="16"/>
      <c r="CK356" s="17"/>
      <c r="CL356" s="18"/>
    </row>
    <row r="357" spans="1:90">
      <c r="A357" s="16"/>
      <c r="B357" s="16"/>
      <c r="C357" s="16"/>
      <c r="D357" s="16"/>
      <c r="E357" s="16"/>
      <c r="F357" s="16"/>
      <c r="G357" s="16"/>
      <c r="H357" s="16"/>
      <c r="I357" s="16"/>
      <c r="J357" s="17"/>
      <c r="K357" s="17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7"/>
      <c r="AQ357" s="17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7"/>
      <c r="BP357" s="16"/>
      <c r="BQ357" s="16"/>
      <c r="BR357" s="16"/>
      <c r="BS357" s="16"/>
      <c r="BT357" s="16"/>
      <c r="BU357" s="17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7"/>
      <c r="CJ357" s="16"/>
      <c r="CK357" s="17"/>
      <c r="CL357" s="18"/>
    </row>
    <row r="358" spans="1:90">
      <c r="A358" s="16"/>
      <c r="B358" s="16"/>
      <c r="C358" s="16"/>
      <c r="D358" s="16"/>
      <c r="E358" s="16"/>
      <c r="F358" s="16"/>
      <c r="G358" s="16"/>
      <c r="H358" s="16"/>
      <c r="I358" s="16"/>
      <c r="J358" s="17"/>
      <c r="K358" s="17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7"/>
      <c r="AQ358" s="17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7"/>
      <c r="BP358" s="16"/>
      <c r="BQ358" s="16"/>
      <c r="BR358" s="16"/>
      <c r="BS358" s="16"/>
      <c r="BT358" s="16"/>
      <c r="BU358" s="17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7"/>
      <c r="CJ358" s="16"/>
      <c r="CK358" s="17"/>
      <c r="CL358" s="18"/>
    </row>
    <row r="359" spans="1:90">
      <c r="A359" s="16"/>
      <c r="B359" s="16"/>
      <c r="C359" s="16"/>
      <c r="D359" s="16"/>
      <c r="E359" s="16"/>
      <c r="F359" s="16"/>
      <c r="G359" s="16"/>
      <c r="H359" s="16"/>
      <c r="I359" s="16"/>
      <c r="J359" s="17"/>
      <c r="K359" s="17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7"/>
      <c r="AQ359" s="17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7"/>
      <c r="BP359" s="16"/>
      <c r="BQ359" s="16"/>
      <c r="BR359" s="16"/>
      <c r="BS359" s="16"/>
      <c r="BT359" s="16"/>
      <c r="BU359" s="17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7"/>
      <c r="CJ359" s="16"/>
      <c r="CK359" s="17"/>
      <c r="CL359" s="18"/>
    </row>
    <row r="360" spans="1:90">
      <c r="A360" s="16"/>
      <c r="B360" s="16"/>
      <c r="C360" s="16"/>
      <c r="D360" s="16"/>
      <c r="E360" s="16"/>
      <c r="F360" s="16"/>
      <c r="G360" s="16"/>
      <c r="H360" s="16"/>
      <c r="I360" s="16"/>
      <c r="J360" s="17"/>
      <c r="K360" s="17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7"/>
      <c r="AQ360" s="17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7"/>
      <c r="BP360" s="16"/>
      <c r="BQ360" s="16"/>
      <c r="BR360" s="16"/>
      <c r="BS360" s="16"/>
      <c r="BT360" s="16"/>
      <c r="BU360" s="17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7"/>
      <c r="CJ360" s="16"/>
      <c r="CK360" s="17"/>
      <c r="CL360" s="18"/>
    </row>
    <row r="361" spans="1:90">
      <c r="A361" s="16"/>
      <c r="B361" s="16"/>
      <c r="C361" s="16"/>
      <c r="D361" s="16"/>
      <c r="E361" s="16"/>
      <c r="F361" s="16"/>
      <c r="G361" s="16"/>
      <c r="H361" s="16"/>
      <c r="I361" s="16"/>
      <c r="J361" s="17"/>
      <c r="K361" s="17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7"/>
      <c r="AQ361" s="17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7"/>
      <c r="BP361" s="16"/>
      <c r="BQ361" s="16"/>
      <c r="BR361" s="16"/>
      <c r="BS361" s="16"/>
      <c r="BT361" s="16"/>
      <c r="BU361" s="17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7"/>
      <c r="CJ361" s="16"/>
      <c r="CK361" s="17"/>
      <c r="CL361" s="18"/>
    </row>
    <row r="362" spans="1:90">
      <c r="A362" s="16"/>
      <c r="B362" s="16"/>
      <c r="C362" s="16"/>
      <c r="D362" s="16"/>
      <c r="E362" s="16"/>
      <c r="F362" s="16"/>
      <c r="G362" s="16"/>
      <c r="H362" s="16"/>
      <c r="I362" s="16"/>
      <c r="J362" s="17"/>
      <c r="K362" s="17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7"/>
      <c r="AQ362" s="17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7"/>
      <c r="BP362" s="16"/>
      <c r="BQ362" s="16"/>
      <c r="BR362" s="16"/>
      <c r="BS362" s="16"/>
      <c r="BT362" s="16"/>
      <c r="BU362" s="17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7"/>
      <c r="CJ362" s="16"/>
      <c r="CK362" s="17"/>
      <c r="CL362" s="18"/>
    </row>
    <row r="363" spans="1:90">
      <c r="A363" s="16"/>
      <c r="B363" s="16"/>
      <c r="C363" s="16"/>
      <c r="D363" s="16"/>
      <c r="E363" s="16"/>
      <c r="F363" s="16"/>
      <c r="G363" s="16"/>
      <c r="H363" s="16"/>
      <c r="I363" s="16"/>
      <c r="J363" s="17"/>
      <c r="K363" s="17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7"/>
      <c r="AQ363" s="17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7"/>
      <c r="BP363" s="16"/>
      <c r="BQ363" s="16"/>
      <c r="BR363" s="16"/>
      <c r="BS363" s="16"/>
      <c r="BT363" s="16"/>
      <c r="BU363" s="17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7"/>
      <c r="CJ363" s="16"/>
      <c r="CK363" s="17"/>
      <c r="CL363" s="18"/>
    </row>
    <row r="364" spans="1:90">
      <c r="A364" s="16"/>
      <c r="B364" s="16"/>
      <c r="C364" s="16"/>
      <c r="D364" s="16"/>
      <c r="E364" s="16"/>
      <c r="F364" s="16"/>
      <c r="G364" s="16"/>
      <c r="H364" s="16"/>
      <c r="I364" s="16"/>
      <c r="J364" s="17"/>
      <c r="K364" s="17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7"/>
      <c r="AQ364" s="17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7"/>
      <c r="BP364" s="16"/>
      <c r="BQ364" s="16"/>
      <c r="BR364" s="16"/>
      <c r="BS364" s="16"/>
      <c r="BT364" s="16"/>
      <c r="BU364" s="17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7"/>
      <c r="CJ364" s="16"/>
      <c r="CK364" s="17"/>
      <c r="CL364" s="18"/>
    </row>
    <row r="365" spans="1:90">
      <c r="A365" s="16"/>
      <c r="B365" s="16"/>
      <c r="C365" s="16"/>
      <c r="D365" s="16"/>
      <c r="E365" s="16"/>
      <c r="F365" s="16"/>
      <c r="G365" s="16"/>
      <c r="H365" s="16"/>
      <c r="I365" s="16"/>
      <c r="J365" s="17"/>
      <c r="K365" s="17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7"/>
      <c r="AQ365" s="17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7"/>
      <c r="BP365" s="16"/>
      <c r="BQ365" s="16"/>
      <c r="BR365" s="16"/>
      <c r="BS365" s="16"/>
      <c r="BT365" s="16"/>
      <c r="BU365" s="17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7"/>
      <c r="CJ365" s="16"/>
      <c r="CK365" s="17"/>
      <c r="CL365" s="18"/>
    </row>
    <row r="366" spans="1:90">
      <c r="A366" s="16"/>
      <c r="B366" s="16"/>
      <c r="C366" s="16"/>
      <c r="D366" s="16"/>
      <c r="E366" s="16"/>
      <c r="F366" s="16"/>
      <c r="G366" s="16"/>
      <c r="H366" s="16"/>
      <c r="I366" s="16"/>
      <c r="J366" s="17"/>
      <c r="K366" s="17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7"/>
      <c r="AQ366" s="17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7"/>
      <c r="BP366" s="16"/>
      <c r="BQ366" s="16"/>
      <c r="BR366" s="16"/>
      <c r="BS366" s="16"/>
      <c r="BT366" s="16"/>
      <c r="BU366" s="17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7"/>
      <c r="CJ366" s="16"/>
      <c r="CK366" s="17"/>
      <c r="CL366" s="18"/>
    </row>
    <row r="367" spans="1:90">
      <c r="A367" s="16"/>
      <c r="B367" s="16"/>
      <c r="C367" s="16"/>
      <c r="D367" s="16"/>
      <c r="E367" s="16"/>
      <c r="F367" s="16"/>
      <c r="G367" s="16"/>
      <c r="H367" s="16"/>
      <c r="I367" s="16"/>
      <c r="J367" s="17"/>
      <c r="K367" s="17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7"/>
      <c r="AQ367" s="17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7"/>
      <c r="BP367" s="16"/>
      <c r="BQ367" s="16"/>
      <c r="BR367" s="16"/>
      <c r="BS367" s="16"/>
      <c r="BT367" s="16"/>
      <c r="BU367" s="17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7"/>
      <c r="CJ367" s="16"/>
      <c r="CK367" s="17"/>
      <c r="CL367" s="18"/>
    </row>
    <row r="368" spans="1:90">
      <c r="A368" s="16"/>
      <c r="B368" s="16"/>
      <c r="C368" s="16"/>
      <c r="D368" s="16"/>
      <c r="E368" s="16"/>
      <c r="F368" s="16"/>
      <c r="G368" s="16"/>
      <c r="H368" s="16"/>
      <c r="I368" s="16"/>
      <c r="J368" s="17"/>
      <c r="K368" s="17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7"/>
      <c r="AQ368" s="17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7"/>
      <c r="BP368" s="16"/>
      <c r="BQ368" s="16"/>
      <c r="BR368" s="16"/>
      <c r="BS368" s="16"/>
      <c r="BT368" s="16"/>
      <c r="BU368" s="17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7"/>
      <c r="CJ368" s="16"/>
      <c r="CK368" s="17"/>
      <c r="CL368" s="18"/>
    </row>
    <row r="369" spans="1:90">
      <c r="A369" s="16"/>
      <c r="B369" s="16"/>
      <c r="C369" s="16"/>
      <c r="D369" s="16"/>
      <c r="E369" s="16"/>
      <c r="F369" s="16"/>
      <c r="G369" s="16"/>
      <c r="H369" s="16"/>
      <c r="I369" s="16"/>
      <c r="J369" s="17"/>
      <c r="K369" s="17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7"/>
      <c r="AQ369" s="17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7"/>
      <c r="BP369" s="16"/>
      <c r="BQ369" s="16"/>
      <c r="BR369" s="16"/>
      <c r="BS369" s="16"/>
      <c r="BT369" s="16"/>
      <c r="BU369" s="17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7"/>
      <c r="CJ369" s="16"/>
      <c r="CK369" s="17"/>
      <c r="CL369" s="18"/>
    </row>
    <row r="370" spans="1:90">
      <c r="A370" s="16"/>
      <c r="B370" s="16"/>
      <c r="C370" s="16"/>
      <c r="D370" s="16"/>
      <c r="E370" s="16"/>
      <c r="F370" s="16"/>
      <c r="G370" s="16"/>
      <c r="H370" s="16"/>
      <c r="I370" s="16"/>
      <c r="J370" s="17"/>
      <c r="K370" s="17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7"/>
      <c r="AQ370" s="17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7"/>
      <c r="BP370" s="16"/>
      <c r="BQ370" s="16"/>
      <c r="BR370" s="16"/>
      <c r="BS370" s="16"/>
      <c r="BT370" s="16"/>
      <c r="BU370" s="17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7"/>
      <c r="CJ370" s="16"/>
      <c r="CK370" s="17"/>
      <c r="CL370" s="18"/>
    </row>
    <row r="371" spans="1:90">
      <c r="A371" s="16"/>
      <c r="B371" s="16"/>
      <c r="C371" s="16"/>
      <c r="D371" s="16"/>
      <c r="E371" s="16"/>
      <c r="F371" s="16"/>
      <c r="G371" s="16"/>
      <c r="H371" s="16"/>
      <c r="I371" s="16"/>
      <c r="J371" s="17"/>
      <c r="K371" s="17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7"/>
      <c r="AQ371" s="17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7"/>
      <c r="BP371" s="16"/>
      <c r="BQ371" s="16"/>
      <c r="BR371" s="16"/>
      <c r="BS371" s="16"/>
      <c r="BT371" s="16"/>
      <c r="BU371" s="17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7"/>
      <c r="CJ371" s="16"/>
      <c r="CK371" s="17"/>
      <c r="CL371" s="18"/>
    </row>
    <row r="372" spans="1:90">
      <c r="A372" s="16"/>
      <c r="B372" s="16"/>
      <c r="C372" s="16"/>
      <c r="D372" s="16"/>
      <c r="E372" s="16"/>
      <c r="F372" s="16"/>
      <c r="G372" s="16"/>
      <c r="H372" s="16"/>
      <c r="I372" s="16"/>
      <c r="J372" s="17"/>
      <c r="K372" s="17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7"/>
      <c r="AQ372" s="17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7"/>
      <c r="BP372" s="16"/>
      <c r="BQ372" s="16"/>
      <c r="BR372" s="16"/>
      <c r="BS372" s="16"/>
      <c r="BT372" s="16"/>
      <c r="BU372" s="17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7"/>
      <c r="CJ372" s="16"/>
      <c r="CK372" s="17"/>
      <c r="CL372" s="18"/>
    </row>
    <row r="373" spans="1:90">
      <c r="A373" s="16"/>
      <c r="B373" s="16"/>
      <c r="C373" s="16"/>
      <c r="D373" s="16"/>
      <c r="E373" s="16"/>
      <c r="F373" s="16"/>
      <c r="G373" s="16"/>
      <c r="H373" s="16"/>
      <c r="I373" s="16"/>
      <c r="J373" s="17"/>
      <c r="K373" s="17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7"/>
      <c r="AQ373" s="17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7"/>
      <c r="BP373" s="16"/>
      <c r="BQ373" s="16"/>
      <c r="BR373" s="16"/>
      <c r="BS373" s="16"/>
      <c r="BT373" s="16"/>
      <c r="BU373" s="17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7"/>
      <c r="CJ373" s="16"/>
      <c r="CK373" s="17"/>
      <c r="CL373" s="18"/>
    </row>
    <row r="374" spans="1:90">
      <c r="A374" s="16"/>
      <c r="B374" s="16"/>
      <c r="C374" s="16"/>
      <c r="D374" s="16"/>
      <c r="E374" s="16"/>
      <c r="F374" s="16"/>
      <c r="G374" s="16"/>
      <c r="H374" s="16"/>
      <c r="I374" s="16"/>
      <c r="J374" s="17"/>
      <c r="K374" s="17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7"/>
      <c r="AQ374" s="17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7"/>
      <c r="BP374" s="16"/>
      <c r="BQ374" s="16"/>
      <c r="BR374" s="16"/>
      <c r="BS374" s="16"/>
      <c r="BT374" s="16"/>
      <c r="BU374" s="17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7"/>
      <c r="CJ374" s="16"/>
      <c r="CK374" s="17"/>
      <c r="CL374" s="18"/>
    </row>
    <row r="375" spans="1:90">
      <c r="A375" s="16"/>
      <c r="B375" s="16"/>
      <c r="C375" s="16"/>
      <c r="D375" s="16"/>
      <c r="E375" s="16"/>
      <c r="F375" s="16"/>
      <c r="G375" s="16"/>
      <c r="H375" s="16"/>
      <c r="I375" s="16"/>
      <c r="J375" s="17"/>
      <c r="K375" s="17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7"/>
      <c r="AQ375" s="17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7"/>
      <c r="BP375" s="16"/>
      <c r="BQ375" s="16"/>
      <c r="BR375" s="16"/>
      <c r="BS375" s="16"/>
      <c r="BT375" s="16"/>
      <c r="BU375" s="17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7"/>
      <c r="CJ375" s="16"/>
      <c r="CK375" s="17"/>
      <c r="CL375" s="18"/>
    </row>
    <row r="376" spans="1:90">
      <c r="A376" s="16"/>
      <c r="B376" s="16"/>
      <c r="C376" s="16"/>
      <c r="D376" s="16"/>
      <c r="E376" s="16"/>
      <c r="F376" s="16"/>
      <c r="G376" s="16"/>
      <c r="H376" s="16"/>
      <c r="I376" s="16"/>
      <c r="J376" s="17"/>
      <c r="K376" s="17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7"/>
      <c r="AQ376" s="17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7"/>
      <c r="BP376" s="16"/>
      <c r="BQ376" s="16"/>
      <c r="BR376" s="16"/>
      <c r="BS376" s="16"/>
      <c r="BT376" s="16"/>
      <c r="BU376" s="17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7"/>
      <c r="CJ376" s="16"/>
      <c r="CK376" s="17"/>
      <c r="CL376" s="18"/>
    </row>
    <row r="377" spans="1:90">
      <c r="A377" s="16"/>
      <c r="B377" s="16"/>
      <c r="C377" s="16"/>
      <c r="D377" s="16"/>
      <c r="E377" s="16"/>
      <c r="F377" s="16"/>
      <c r="G377" s="16"/>
      <c r="H377" s="16"/>
      <c r="I377" s="16"/>
      <c r="J377" s="17"/>
      <c r="K377" s="17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7"/>
      <c r="AQ377" s="17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7"/>
      <c r="BP377" s="16"/>
      <c r="BQ377" s="16"/>
      <c r="BR377" s="16"/>
      <c r="BS377" s="16"/>
      <c r="BT377" s="16"/>
      <c r="BU377" s="17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7"/>
      <c r="CJ377" s="16"/>
      <c r="CK377" s="17"/>
      <c r="CL377" s="18"/>
    </row>
    <row r="378" spans="1:90">
      <c r="A378" s="16"/>
      <c r="B378" s="16"/>
      <c r="C378" s="16"/>
      <c r="D378" s="16"/>
      <c r="E378" s="16"/>
      <c r="F378" s="16"/>
      <c r="G378" s="16"/>
      <c r="H378" s="16"/>
      <c r="I378" s="16"/>
      <c r="J378" s="17"/>
      <c r="K378" s="17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7"/>
      <c r="AQ378" s="17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7"/>
      <c r="BP378" s="16"/>
      <c r="BQ378" s="16"/>
      <c r="BR378" s="16"/>
      <c r="BS378" s="16"/>
      <c r="BT378" s="16"/>
      <c r="BU378" s="17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7"/>
      <c r="CJ378" s="16"/>
      <c r="CK378" s="17"/>
      <c r="CL378" s="18"/>
    </row>
    <row r="379" spans="1:90">
      <c r="A379" s="16"/>
      <c r="B379" s="16"/>
      <c r="C379" s="16"/>
      <c r="D379" s="16"/>
      <c r="E379" s="16"/>
      <c r="F379" s="16"/>
      <c r="G379" s="16"/>
      <c r="H379" s="16"/>
      <c r="I379" s="16"/>
      <c r="J379" s="17"/>
      <c r="K379" s="17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7"/>
      <c r="AQ379" s="17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7"/>
      <c r="BP379" s="16"/>
      <c r="BQ379" s="16"/>
      <c r="BR379" s="16"/>
      <c r="BS379" s="16"/>
      <c r="BT379" s="16"/>
      <c r="BU379" s="17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7"/>
      <c r="CJ379" s="16"/>
      <c r="CK379" s="17"/>
      <c r="CL379" s="18"/>
    </row>
    <row r="380" spans="1:90">
      <c r="A380" s="16"/>
      <c r="B380" s="16"/>
      <c r="C380" s="16"/>
      <c r="D380" s="16"/>
      <c r="E380" s="16"/>
      <c r="F380" s="16"/>
      <c r="G380" s="16"/>
      <c r="H380" s="16"/>
      <c r="I380" s="16"/>
      <c r="J380" s="17"/>
      <c r="K380" s="17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7"/>
      <c r="AQ380" s="17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7"/>
      <c r="BP380" s="16"/>
      <c r="BQ380" s="16"/>
      <c r="BR380" s="16"/>
      <c r="BS380" s="16"/>
      <c r="BT380" s="16"/>
      <c r="BU380" s="17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7"/>
      <c r="CJ380" s="16"/>
      <c r="CK380" s="17"/>
      <c r="CL380" s="18"/>
    </row>
    <row r="381" spans="1:90">
      <c r="A381" s="16"/>
      <c r="B381" s="16"/>
      <c r="C381" s="16"/>
      <c r="D381" s="16"/>
      <c r="E381" s="16"/>
      <c r="F381" s="16"/>
      <c r="G381" s="16"/>
      <c r="H381" s="16"/>
      <c r="I381" s="16"/>
      <c r="J381" s="17"/>
      <c r="K381" s="17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7"/>
      <c r="AQ381" s="17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7"/>
      <c r="BP381" s="16"/>
      <c r="BQ381" s="16"/>
      <c r="BR381" s="16"/>
      <c r="BS381" s="16"/>
      <c r="BT381" s="16"/>
      <c r="BU381" s="17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7"/>
      <c r="CJ381" s="16"/>
      <c r="CK381" s="17"/>
      <c r="CL381" s="18"/>
    </row>
    <row r="382" spans="1:90">
      <c r="A382" s="16"/>
      <c r="B382" s="16"/>
      <c r="C382" s="16"/>
      <c r="D382" s="16"/>
      <c r="E382" s="16"/>
      <c r="F382" s="16"/>
      <c r="G382" s="16"/>
      <c r="H382" s="16"/>
      <c r="I382" s="16"/>
      <c r="J382" s="17"/>
      <c r="K382" s="17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7"/>
      <c r="AQ382" s="17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7"/>
      <c r="BP382" s="16"/>
      <c r="BQ382" s="16"/>
      <c r="BR382" s="16"/>
      <c r="BS382" s="16"/>
      <c r="BT382" s="16"/>
      <c r="BU382" s="17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7"/>
      <c r="CJ382" s="16"/>
      <c r="CK382" s="17"/>
      <c r="CL382" s="18"/>
    </row>
    <row r="383" spans="1:90">
      <c r="A383" s="16"/>
      <c r="B383" s="16"/>
      <c r="C383" s="16"/>
      <c r="D383" s="16"/>
      <c r="E383" s="16"/>
      <c r="F383" s="16"/>
      <c r="G383" s="16"/>
      <c r="H383" s="16"/>
      <c r="I383" s="16"/>
      <c r="J383" s="17"/>
      <c r="K383" s="17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7"/>
      <c r="AQ383" s="17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7"/>
      <c r="BP383" s="16"/>
      <c r="BQ383" s="16"/>
      <c r="BR383" s="16"/>
      <c r="BS383" s="16"/>
      <c r="BT383" s="16"/>
      <c r="BU383" s="17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7"/>
      <c r="CJ383" s="16"/>
      <c r="CK383" s="17"/>
      <c r="CL383" s="18"/>
    </row>
    <row r="384" spans="1:90">
      <c r="A384" s="16"/>
      <c r="B384" s="16"/>
      <c r="C384" s="16"/>
      <c r="D384" s="16"/>
      <c r="E384" s="16"/>
      <c r="F384" s="16"/>
      <c r="G384" s="16"/>
      <c r="H384" s="16"/>
      <c r="I384" s="16"/>
      <c r="J384" s="17"/>
      <c r="K384" s="17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7"/>
      <c r="AQ384" s="17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7"/>
      <c r="BP384" s="16"/>
      <c r="BQ384" s="16"/>
      <c r="BR384" s="16"/>
      <c r="BS384" s="16"/>
      <c r="BT384" s="16"/>
      <c r="BU384" s="17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7"/>
      <c r="CJ384" s="16"/>
      <c r="CK384" s="17"/>
      <c r="CL384" s="18"/>
    </row>
    <row r="385" spans="1:90">
      <c r="A385" s="16"/>
      <c r="B385" s="16"/>
      <c r="C385" s="16"/>
      <c r="D385" s="16"/>
      <c r="E385" s="16"/>
      <c r="F385" s="16"/>
      <c r="G385" s="16"/>
      <c r="H385" s="16"/>
      <c r="I385" s="16"/>
      <c r="J385" s="17"/>
      <c r="K385" s="17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7"/>
      <c r="AQ385" s="17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7"/>
      <c r="BP385" s="16"/>
      <c r="BQ385" s="16"/>
      <c r="BR385" s="16"/>
      <c r="BS385" s="16"/>
      <c r="BT385" s="16"/>
      <c r="BU385" s="17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7"/>
      <c r="CJ385" s="16"/>
      <c r="CK385" s="17"/>
      <c r="CL385" s="18"/>
    </row>
    <row r="386" spans="1:90">
      <c r="A386" s="16"/>
      <c r="B386" s="16"/>
      <c r="C386" s="16"/>
      <c r="D386" s="16"/>
      <c r="E386" s="16"/>
      <c r="F386" s="16"/>
      <c r="G386" s="16"/>
      <c r="H386" s="16"/>
      <c r="I386" s="16"/>
      <c r="J386" s="17"/>
      <c r="K386" s="17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7"/>
      <c r="AQ386" s="17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7"/>
      <c r="BP386" s="16"/>
      <c r="BQ386" s="16"/>
      <c r="BR386" s="16"/>
      <c r="BS386" s="16"/>
      <c r="BT386" s="16"/>
      <c r="BU386" s="17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7"/>
      <c r="CJ386" s="16"/>
      <c r="CK386" s="17"/>
      <c r="CL386" s="18"/>
    </row>
    <row r="387" spans="1:90">
      <c r="A387" s="16"/>
      <c r="B387" s="16"/>
      <c r="C387" s="16"/>
      <c r="D387" s="16"/>
      <c r="E387" s="16"/>
      <c r="F387" s="16"/>
      <c r="G387" s="16"/>
      <c r="H387" s="16"/>
      <c r="I387" s="16"/>
      <c r="J387" s="17"/>
      <c r="K387" s="17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7"/>
      <c r="AQ387" s="17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7"/>
      <c r="BP387" s="16"/>
      <c r="BQ387" s="16"/>
      <c r="BR387" s="16"/>
      <c r="BS387" s="16"/>
      <c r="BT387" s="16"/>
      <c r="BU387" s="17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7"/>
      <c r="CJ387" s="16"/>
      <c r="CK387" s="17"/>
      <c r="CL387" s="18"/>
    </row>
    <row r="388" spans="1:90">
      <c r="A388" s="16"/>
      <c r="B388" s="16"/>
      <c r="C388" s="16"/>
      <c r="D388" s="16"/>
      <c r="E388" s="16"/>
      <c r="F388" s="16"/>
      <c r="G388" s="16"/>
      <c r="H388" s="16"/>
      <c r="I388" s="16"/>
      <c r="J388" s="17"/>
      <c r="K388" s="17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7"/>
      <c r="AQ388" s="17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7"/>
      <c r="BP388" s="16"/>
      <c r="BQ388" s="16"/>
      <c r="BR388" s="16"/>
      <c r="BS388" s="16"/>
      <c r="BT388" s="16"/>
      <c r="BU388" s="17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7"/>
      <c r="CJ388" s="16"/>
      <c r="CK388" s="17"/>
      <c r="CL388" s="18"/>
    </row>
    <row r="389" spans="1:90">
      <c r="A389" s="16"/>
      <c r="B389" s="16"/>
      <c r="C389" s="16"/>
      <c r="D389" s="16"/>
      <c r="E389" s="16"/>
      <c r="F389" s="16"/>
      <c r="G389" s="16"/>
      <c r="H389" s="16"/>
      <c r="I389" s="16"/>
      <c r="J389" s="17"/>
      <c r="K389" s="17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7"/>
      <c r="AQ389" s="17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7"/>
      <c r="BP389" s="16"/>
      <c r="BQ389" s="16"/>
      <c r="BR389" s="16"/>
      <c r="BS389" s="16"/>
      <c r="BT389" s="16"/>
      <c r="BU389" s="17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7"/>
      <c r="CJ389" s="16"/>
      <c r="CK389" s="17"/>
      <c r="CL389" s="18"/>
    </row>
    <row r="390" spans="1:90">
      <c r="A390" s="16"/>
      <c r="B390" s="16"/>
      <c r="C390" s="16"/>
      <c r="D390" s="16"/>
      <c r="E390" s="16"/>
      <c r="F390" s="16"/>
      <c r="G390" s="16"/>
      <c r="H390" s="16"/>
      <c r="I390" s="16"/>
      <c r="J390" s="17"/>
      <c r="K390" s="17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7"/>
      <c r="AQ390" s="17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7"/>
      <c r="BP390" s="16"/>
      <c r="BQ390" s="16"/>
      <c r="BR390" s="16"/>
      <c r="BS390" s="16"/>
      <c r="BT390" s="16"/>
      <c r="BU390" s="17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7"/>
      <c r="CJ390" s="16"/>
      <c r="CK390" s="17"/>
      <c r="CL390" s="18"/>
    </row>
    <row r="391" spans="1:90">
      <c r="A391" s="16"/>
      <c r="B391" s="16"/>
      <c r="C391" s="16"/>
      <c r="D391" s="16"/>
      <c r="E391" s="16"/>
      <c r="F391" s="16"/>
      <c r="G391" s="16"/>
      <c r="H391" s="16"/>
      <c r="I391" s="16"/>
      <c r="J391" s="17"/>
      <c r="K391" s="17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7"/>
      <c r="AQ391" s="17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7"/>
      <c r="BP391" s="16"/>
      <c r="BQ391" s="16"/>
      <c r="BR391" s="16"/>
      <c r="BS391" s="16"/>
      <c r="BT391" s="16"/>
      <c r="BU391" s="17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7"/>
      <c r="CJ391" s="16"/>
      <c r="CK391" s="17"/>
      <c r="CL391" s="18"/>
    </row>
    <row r="392" spans="1:90">
      <c r="A392" s="16"/>
      <c r="B392" s="16"/>
      <c r="C392" s="16"/>
      <c r="D392" s="16"/>
      <c r="E392" s="16"/>
      <c r="F392" s="16"/>
      <c r="G392" s="16"/>
      <c r="H392" s="16"/>
      <c r="I392" s="16"/>
      <c r="J392" s="17"/>
      <c r="K392" s="17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7"/>
      <c r="AQ392" s="17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7"/>
      <c r="BP392" s="16"/>
      <c r="BQ392" s="16"/>
      <c r="BR392" s="16"/>
      <c r="BS392" s="16"/>
      <c r="BT392" s="16"/>
      <c r="BU392" s="17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7"/>
      <c r="CJ392" s="16"/>
      <c r="CK392" s="17"/>
      <c r="CL392" s="18"/>
    </row>
    <row r="393" spans="1:90">
      <c r="A393" s="16"/>
      <c r="B393" s="16"/>
      <c r="C393" s="16"/>
      <c r="D393" s="16"/>
      <c r="E393" s="16"/>
      <c r="F393" s="16"/>
      <c r="G393" s="16"/>
      <c r="H393" s="16"/>
      <c r="I393" s="16"/>
      <c r="J393" s="17"/>
      <c r="K393" s="17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7"/>
      <c r="AQ393" s="17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7"/>
      <c r="BP393" s="16"/>
      <c r="BQ393" s="16"/>
      <c r="BR393" s="16"/>
      <c r="BS393" s="16"/>
      <c r="BT393" s="16"/>
      <c r="BU393" s="17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7"/>
      <c r="CJ393" s="16"/>
      <c r="CK393" s="17"/>
      <c r="CL393" s="18"/>
    </row>
    <row r="394" spans="1:90">
      <c r="A394" s="16"/>
      <c r="B394" s="16"/>
      <c r="C394" s="16"/>
      <c r="D394" s="16"/>
      <c r="E394" s="16"/>
      <c r="F394" s="16"/>
      <c r="G394" s="16"/>
      <c r="H394" s="16"/>
      <c r="I394" s="16"/>
      <c r="J394" s="17"/>
      <c r="K394" s="17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7"/>
      <c r="AQ394" s="17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7"/>
      <c r="BP394" s="16"/>
      <c r="BQ394" s="16"/>
      <c r="BR394" s="16"/>
      <c r="BS394" s="16"/>
      <c r="BT394" s="16"/>
      <c r="BU394" s="17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7"/>
      <c r="CJ394" s="16"/>
      <c r="CK394" s="17"/>
      <c r="CL394" s="18"/>
    </row>
    <row r="395" spans="1:90">
      <c r="A395" s="16"/>
      <c r="B395" s="16"/>
      <c r="C395" s="16"/>
      <c r="D395" s="16"/>
      <c r="E395" s="16"/>
      <c r="F395" s="16"/>
      <c r="G395" s="16"/>
      <c r="H395" s="16"/>
      <c r="I395" s="16"/>
      <c r="J395" s="17"/>
      <c r="K395" s="17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7"/>
      <c r="AQ395" s="17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7"/>
      <c r="BP395" s="16"/>
      <c r="BQ395" s="16"/>
      <c r="BR395" s="16"/>
      <c r="BS395" s="16"/>
      <c r="BT395" s="16"/>
      <c r="BU395" s="17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7"/>
      <c r="CJ395" s="16"/>
      <c r="CK395" s="17"/>
      <c r="CL395" s="18"/>
    </row>
    <row r="396" spans="1:90">
      <c r="A396" s="16"/>
      <c r="B396" s="16"/>
      <c r="C396" s="16"/>
      <c r="D396" s="16"/>
      <c r="E396" s="16"/>
      <c r="F396" s="16"/>
      <c r="G396" s="16"/>
      <c r="H396" s="16"/>
      <c r="I396" s="16"/>
      <c r="J396" s="17"/>
      <c r="K396" s="17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7"/>
      <c r="AQ396" s="17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7"/>
      <c r="BP396" s="16"/>
      <c r="BQ396" s="16"/>
      <c r="BR396" s="16"/>
      <c r="BS396" s="16"/>
      <c r="BT396" s="16"/>
      <c r="BU396" s="17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7"/>
      <c r="CJ396" s="16"/>
      <c r="CK396" s="17"/>
      <c r="CL396" s="18"/>
    </row>
    <row r="397" spans="1:90">
      <c r="A397" s="16"/>
      <c r="B397" s="16"/>
      <c r="C397" s="16"/>
      <c r="D397" s="16"/>
      <c r="E397" s="16"/>
      <c r="F397" s="16"/>
      <c r="G397" s="16"/>
      <c r="H397" s="16"/>
      <c r="I397" s="16"/>
      <c r="J397" s="17"/>
      <c r="K397" s="17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7"/>
      <c r="AQ397" s="17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7"/>
      <c r="BP397" s="16"/>
      <c r="BQ397" s="16"/>
      <c r="BR397" s="16"/>
      <c r="BS397" s="16"/>
      <c r="BT397" s="16"/>
      <c r="BU397" s="17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7"/>
      <c r="CJ397" s="16"/>
      <c r="CK397" s="17"/>
      <c r="CL397" s="18"/>
    </row>
    <row r="398" spans="1:90">
      <c r="A398" s="16"/>
      <c r="B398" s="16"/>
      <c r="C398" s="16"/>
      <c r="D398" s="16"/>
      <c r="E398" s="16"/>
      <c r="F398" s="16"/>
      <c r="G398" s="16"/>
      <c r="H398" s="16"/>
      <c r="I398" s="16"/>
      <c r="J398" s="17"/>
      <c r="K398" s="17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7"/>
      <c r="AQ398" s="17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7"/>
      <c r="BP398" s="16"/>
      <c r="BQ398" s="16"/>
      <c r="BR398" s="16"/>
      <c r="BS398" s="16"/>
      <c r="BT398" s="16"/>
      <c r="BU398" s="17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7"/>
      <c r="CJ398" s="16"/>
      <c r="CK398" s="17"/>
      <c r="CL398" s="18"/>
    </row>
    <row r="399" spans="1:90">
      <c r="A399" s="16"/>
      <c r="B399" s="16"/>
      <c r="C399" s="16"/>
      <c r="D399" s="16"/>
      <c r="E399" s="16"/>
      <c r="F399" s="16"/>
      <c r="G399" s="16"/>
      <c r="H399" s="16"/>
      <c r="I399" s="16"/>
      <c r="J399" s="17"/>
      <c r="K399" s="17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7"/>
      <c r="AQ399" s="17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7"/>
      <c r="BP399" s="16"/>
      <c r="BQ399" s="16"/>
      <c r="BR399" s="16"/>
      <c r="BS399" s="16"/>
      <c r="BT399" s="16"/>
      <c r="BU399" s="17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7"/>
      <c r="CJ399" s="16"/>
      <c r="CK399" s="17"/>
      <c r="CL399" s="18"/>
    </row>
    <row r="400" spans="1:90">
      <c r="A400" s="16"/>
      <c r="B400" s="16"/>
      <c r="C400" s="16"/>
      <c r="D400" s="16"/>
      <c r="E400" s="16"/>
      <c r="F400" s="16"/>
      <c r="G400" s="16"/>
      <c r="H400" s="16"/>
      <c r="I400" s="16"/>
      <c r="J400" s="17"/>
      <c r="K400" s="17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7"/>
      <c r="AQ400" s="17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7"/>
      <c r="BP400" s="16"/>
      <c r="BQ400" s="16"/>
      <c r="BR400" s="16"/>
      <c r="BS400" s="16"/>
      <c r="BT400" s="16"/>
      <c r="BU400" s="17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7"/>
      <c r="CJ400" s="16"/>
      <c r="CK400" s="17"/>
      <c r="CL400" s="18"/>
    </row>
    <row r="401" spans="1:90">
      <c r="A401" s="16"/>
      <c r="B401" s="16"/>
      <c r="C401" s="16"/>
      <c r="D401" s="16"/>
      <c r="E401" s="16"/>
      <c r="F401" s="16"/>
      <c r="G401" s="16"/>
      <c r="H401" s="16"/>
      <c r="I401" s="16"/>
      <c r="J401" s="17"/>
      <c r="K401" s="17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7"/>
      <c r="AQ401" s="17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7"/>
      <c r="BP401" s="16"/>
      <c r="BQ401" s="16"/>
      <c r="BR401" s="16"/>
      <c r="BS401" s="16"/>
      <c r="BT401" s="16"/>
      <c r="BU401" s="17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7"/>
      <c r="CJ401" s="16"/>
      <c r="CK401" s="17"/>
      <c r="CL401" s="18"/>
    </row>
    <row r="402" spans="1:90">
      <c r="A402" s="16"/>
      <c r="B402" s="16"/>
      <c r="C402" s="16"/>
      <c r="D402" s="16"/>
      <c r="E402" s="16"/>
      <c r="F402" s="16"/>
      <c r="G402" s="16"/>
      <c r="H402" s="16"/>
      <c r="I402" s="16"/>
      <c r="J402" s="17"/>
      <c r="K402" s="17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7"/>
      <c r="AQ402" s="17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7"/>
      <c r="BP402" s="16"/>
      <c r="BQ402" s="16"/>
      <c r="BR402" s="16"/>
      <c r="BS402" s="16"/>
      <c r="BT402" s="16"/>
      <c r="BU402" s="17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7"/>
      <c r="CJ402" s="16"/>
      <c r="CK402" s="17"/>
      <c r="CL402" s="18"/>
    </row>
    <row r="403" spans="1:90">
      <c r="A403" s="16"/>
      <c r="B403" s="16"/>
      <c r="C403" s="16"/>
      <c r="D403" s="16"/>
      <c r="E403" s="16"/>
      <c r="F403" s="16"/>
      <c r="G403" s="16"/>
      <c r="H403" s="16"/>
      <c r="I403" s="16"/>
      <c r="J403" s="17"/>
      <c r="K403" s="17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7"/>
      <c r="AQ403" s="17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7"/>
      <c r="BP403" s="16"/>
      <c r="BQ403" s="16"/>
      <c r="BR403" s="16"/>
      <c r="BS403" s="16"/>
      <c r="BT403" s="16"/>
      <c r="BU403" s="17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7"/>
      <c r="CJ403" s="16"/>
      <c r="CK403" s="17"/>
      <c r="CL403" s="18"/>
    </row>
    <row r="404" spans="1:90">
      <c r="A404" s="16"/>
      <c r="B404" s="16"/>
      <c r="C404" s="16"/>
      <c r="D404" s="16"/>
      <c r="E404" s="16"/>
      <c r="F404" s="16"/>
      <c r="G404" s="16"/>
      <c r="H404" s="16"/>
      <c r="I404" s="16"/>
      <c r="J404" s="17"/>
      <c r="K404" s="17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7"/>
      <c r="AQ404" s="17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7"/>
      <c r="BP404" s="16"/>
      <c r="BQ404" s="16"/>
      <c r="BR404" s="16"/>
      <c r="BS404" s="16"/>
      <c r="BT404" s="16"/>
      <c r="BU404" s="17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7"/>
      <c r="CJ404" s="16"/>
      <c r="CK404" s="17"/>
      <c r="CL404" s="18"/>
    </row>
    <row r="405" spans="1:90">
      <c r="A405" s="16"/>
      <c r="B405" s="16"/>
      <c r="C405" s="16"/>
      <c r="D405" s="16"/>
      <c r="E405" s="16"/>
      <c r="F405" s="16"/>
      <c r="G405" s="16"/>
      <c r="H405" s="16"/>
      <c r="I405" s="16"/>
      <c r="J405" s="17"/>
      <c r="K405" s="17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7"/>
      <c r="AQ405" s="17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7"/>
      <c r="BP405" s="16"/>
      <c r="BQ405" s="16"/>
      <c r="BR405" s="16"/>
      <c r="BS405" s="16"/>
      <c r="BT405" s="16"/>
      <c r="BU405" s="17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7"/>
      <c r="CJ405" s="16"/>
      <c r="CK405" s="17"/>
      <c r="CL405" s="18"/>
    </row>
    <row r="406" spans="1:90">
      <c r="A406" s="16"/>
      <c r="B406" s="16"/>
      <c r="C406" s="16"/>
      <c r="D406" s="16"/>
      <c r="E406" s="16"/>
      <c r="F406" s="16"/>
      <c r="G406" s="16"/>
      <c r="H406" s="16"/>
      <c r="I406" s="16"/>
      <c r="J406" s="17"/>
      <c r="K406" s="17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7"/>
      <c r="AQ406" s="17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7"/>
      <c r="BP406" s="16"/>
      <c r="BQ406" s="16"/>
      <c r="BR406" s="16"/>
      <c r="BS406" s="16"/>
      <c r="BT406" s="16"/>
      <c r="BU406" s="17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7"/>
      <c r="CJ406" s="16"/>
      <c r="CK406" s="17"/>
      <c r="CL406" s="18"/>
    </row>
    <row r="407" spans="1:90">
      <c r="A407" s="16"/>
      <c r="B407" s="16"/>
      <c r="C407" s="16"/>
      <c r="D407" s="16"/>
      <c r="E407" s="16"/>
      <c r="F407" s="16"/>
      <c r="G407" s="16"/>
      <c r="H407" s="16"/>
      <c r="I407" s="16"/>
      <c r="J407" s="17"/>
      <c r="K407" s="17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7"/>
      <c r="AQ407" s="17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7"/>
      <c r="BP407" s="16"/>
      <c r="BQ407" s="16"/>
      <c r="BR407" s="16"/>
      <c r="BS407" s="16"/>
      <c r="BT407" s="16"/>
      <c r="BU407" s="17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7"/>
      <c r="CJ407" s="16"/>
      <c r="CK407" s="17"/>
      <c r="CL407" s="18"/>
    </row>
    <row r="408" spans="1:90">
      <c r="A408" s="16"/>
      <c r="B408" s="16"/>
      <c r="C408" s="16"/>
      <c r="D408" s="16"/>
      <c r="E408" s="16"/>
      <c r="F408" s="16"/>
      <c r="G408" s="16"/>
      <c r="H408" s="16"/>
      <c r="I408" s="16"/>
      <c r="J408" s="17"/>
      <c r="K408" s="17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7"/>
      <c r="AQ408" s="17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7"/>
      <c r="BP408" s="16"/>
      <c r="BQ408" s="16"/>
      <c r="BR408" s="16"/>
      <c r="BS408" s="16"/>
      <c r="BT408" s="16"/>
      <c r="BU408" s="17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7"/>
      <c r="CJ408" s="16"/>
      <c r="CK408" s="17"/>
      <c r="CL408" s="18"/>
    </row>
    <row r="409" spans="1:90">
      <c r="A409" s="16"/>
      <c r="B409" s="16"/>
      <c r="C409" s="16"/>
      <c r="D409" s="16"/>
      <c r="E409" s="16"/>
      <c r="F409" s="16"/>
      <c r="G409" s="16"/>
      <c r="H409" s="16"/>
      <c r="I409" s="16"/>
      <c r="J409" s="17"/>
      <c r="K409" s="17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7"/>
      <c r="AQ409" s="17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7"/>
      <c r="BP409" s="16"/>
      <c r="BQ409" s="16"/>
      <c r="BR409" s="16"/>
      <c r="BS409" s="16"/>
      <c r="BT409" s="16"/>
      <c r="BU409" s="17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7"/>
      <c r="CJ409" s="16"/>
      <c r="CK409" s="17"/>
      <c r="CL409" s="18"/>
    </row>
    <row r="410" spans="1:90">
      <c r="A410" s="16"/>
      <c r="B410" s="16"/>
      <c r="C410" s="16"/>
      <c r="D410" s="16"/>
      <c r="E410" s="16"/>
      <c r="F410" s="16"/>
      <c r="G410" s="16"/>
      <c r="H410" s="16"/>
      <c r="I410" s="16"/>
      <c r="J410" s="17"/>
      <c r="K410" s="17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7"/>
      <c r="AQ410" s="17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7"/>
      <c r="BP410" s="16"/>
      <c r="BQ410" s="16"/>
      <c r="BR410" s="16"/>
      <c r="BS410" s="16"/>
      <c r="BT410" s="16"/>
      <c r="BU410" s="17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7"/>
      <c r="CJ410" s="16"/>
      <c r="CK410" s="17"/>
      <c r="CL410" s="18"/>
    </row>
    <row r="411" spans="1:90">
      <c r="A411" s="16"/>
      <c r="B411" s="16"/>
      <c r="C411" s="16"/>
      <c r="D411" s="16"/>
      <c r="E411" s="16"/>
      <c r="F411" s="16"/>
      <c r="G411" s="16"/>
      <c r="H411" s="16"/>
      <c r="I411" s="16"/>
      <c r="J411" s="17"/>
      <c r="K411" s="17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7"/>
      <c r="AQ411" s="17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7"/>
      <c r="BP411" s="16"/>
      <c r="BQ411" s="16"/>
      <c r="BR411" s="16"/>
      <c r="BS411" s="16"/>
      <c r="BT411" s="16"/>
      <c r="BU411" s="17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7"/>
      <c r="CJ411" s="16"/>
      <c r="CK411" s="17"/>
      <c r="CL411" s="18"/>
    </row>
    <row r="412" spans="1:90">
      <c r="A412" s="16"/>
      <c r="B412" s="16"/>
      <c r="C412" s="16"/>
      <c r="D412" s="16"/>
      <c r="E412" s="16"/>
      <c r="F412" s="16"/>
      <c r="G412" s="16"/>
      <c r="H412" s="16"/>
      <c r="I412" s="16"/>
      <c r="J412" s="17"/>
      <c r="K412" s="17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7"/>
      <c r="AQ412" s="17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7"/>
      <c r="BP412" s="16"/>
      <c r="BQ412" s="16"/>
      <c r="BR412" s="16"/>
      <c r="BS412" s="16"/>
      <c r="BT412" s="16"/>
      <c r="BU412" s="17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7"/>
      <c r="CJ412" s="16"/>
      <c r="CK412" s="17"/>
      <c r="CL412" s="18"/>
    </row>
    <row r="413" spans="1:90">
      <c r="A413" s="16"/>
      <c r="B413" s="16"/>
      <c r="C413" s="16"/>
      <c r="D413" s="16"/>
      <c r="E413" s="16"/>
      <c r="F413" s="16"/>
      <c r="G413" s="16"/>
      <c r="H413" s="16"/>
      <c r="I413" s="16"/>
      <c r="J413" s="17"/>
      <c r="K413" s="17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7"/>
      <c r="AQ413" s="17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7"/>
      <c r="BP413" s="16"/>
      <c r="BQ413" s="16"/>
      <c r="BR413" s="16"/>
      <c r="BS413" s="16"/>
      <c r="BT413" s="16"/>
      <c r="BU413" s="17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7"/>
      <c r="CJ413" s="16"/>
      <c r="CK413" s="17"/>
      <c r="CL413" s="18"/>
    </row>
    <row r="414" spans="1:90">
      <c r="A414" s="16"/>
      <c r="B414" s="16"/>
      <c r="C414" s="16"/>
      <c r="D414" s="16"/>
      <c r="E414" s="16"/>
      <c r="F414" s="16"/>
      <c r="G414" s="16"/>
      <c r="H414" s="16"/>
      <c r="I414" s="16"/>
      <c r="J414" s="17"/>
      <c r="K414" s="17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7"/>
      <c r="AQ414" s="17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7"/>
      <c r="BP414" s="16"/>
      <c r="BQ414" s="16"/>
      <c r="BR414" s="16"/>
      <c r="BS414" s="16"/>
      <c r="BT414" s="16"/>
      <c r="BU414" s="17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7"/>
      <c r="CJ414" s="16"/>
      <c r="CK414" s="17"/>
      <c r="CL414" s="18"/>
    </row>
    <row r="415" spans="1:90">
      <c r="A415" s="16"/>
      <c r="B415" s="16"/>
      <c r="C415" s="16"/>
      <c r="D415" s="16"/>
      <c r="E415" s="16"/>
      <c r="F415" s="16"/>
      <c r="G415" s="16"/>
      <c r="H415" s="16"/>
      <c r="I415" s="16"/>
      <c r="J415" s="17"/>
      <c r="K415" s="17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7"/>
      <c r="AQ415" s="17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7"/>
      <c r="BP415" s="16"/>
      <c r="BQ415" s="16"/>
      <c r="BR415" s="16"/>
      <c r="BS415" s="16"/>
      <c r="BT415" s="16"/>
      <c r="BU415" s="17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7"/>
      <c r="CJ415" s="16"/>
      <c r="CK415" s="17"/>
      <c r="CL415" s="18"/>
    </row>
    <row r="416" spans="1:90">
      <c r="A416" s="16"/>
      <c r="B416" s="16"/>
      <c r="C416" s="16"/>
      <c r="D416" s="16"/>
      <c r="E416" s="16"/>
      <c r="F416" s="16"/>
      <c r="G416" s="16"/>
      <c r="H416" s="16"/>
      <c r="I416" s="16"/>
      <c r="J416" s="17"/>
      <c r="K416" s="17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7"/>
      <c r="AQ416" s="17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7"/>
      <c r="BP416" s="16"/>
      <c r="BQ416" s="16"/>
      <c r="BR416" s="16"/>
      <c r="BS416" s="16"/>
      <c r="BT416" s="16"/>
      <c r="BU416" s="17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7"/>
      <c r="CJ416" s="16"/>
      <c r="CK416" s="17"/>
      <c r="CL416" s="18"/>
    </row>
    <row r="417" spans="1:90">
      <c r="A417" s="16"/>
      <c r="B417" s="16"/>
      <c r="C417" s="16"/>
      <c r="D417" s="16"/>
      <c r="E417" s="16"/>
      <c r="F417" s="16"/>
      <c r="G417" s="16"/>
      <c r="H417" s="16"/>
      <c r="I417" s="16"/>
      <c r="J417" s="17"/>
      <c r="K417" s="17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7"/>
      <c r="AQ417" s="17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7"/>
      <c r="BP417" s="16"/>
      <c r="BQ417" s="16"/>
      <c r="BR417" s="16"/>
      <c r="BS417" s="16"/>
      <c r="BT417" s="16"/>
      <c r="BU417" s="17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7"/>
      <c r="CJ417" s="16"/>
      <c r="CK417" s="17"/>
      <c r="CL417" s="18"/>
    </row>
    <row r="418" spans="1:90">
      <c r="A418" s="16"/>
      <c r="B418" s="16"/>
      <c r="C418" s="16"/>
      <c r="D418" s="16"/>
      <c r="E418" s="16"/>
      <c r="F418" s="16"/>
      <c r="G418" s="16"/>
      <c r="H418" s="16"/>
      <c r="I418" s="16"/>
      <c r="J418" s="17"/>
      <c r="K418" s="17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7"/>
      <c r="AQ418" s="17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7"/>
      <c r="BP418" s="16"/>
      <c r="BQ418" s="16"/>
      <c r="BR418" s="16"/>
      <c r="BS418" s="16"/>
      <c r="BT418" s="16"/>
      <c r="BU418" s="17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7"/>
      <c r="CJ418" s="16"/>
      <c r="CK418" s="17"/>
      <c r="CL418" s="18"/>
    </row>
    <row r="419" spans="1:90">
      <c r="A419" s="16"/>
      <c r="B419" s="16"/>
      <c r="C419" s="16"/>
      <c r="D419" s="16"/>
      <c r="E419" s="16"/>
      <c r="F419" s="16"/>
      <c r="G419" s="16"/>
      <c r="H419" s="16"/>
      <c r="I419" s="16"/>
      <c r="J419" s="17"/>
      <c r="K419" s="17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7"/>
      <c r="AQ419" s="17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7"/>
      <c r="BP419" s="16"/>
      <c r="BQ419" s="16"/>
      <c r="BR419" s="16"/>
      <c r="BS419" s="16"/>
      <c r="BT419" s="16"/>
      <c r="BU419" s="17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7"/>
      <c r="CJ419" s="16"/>
      <c r="CK419" s="17"/>
      <c r="CL419" s="18"/>
    </row>
    <row r="420" spans="1:90">
      <c r="A420" s="16"/>
      <c r="B420" s="16"/>
      <c r="C420" s="16"/>
      <c r="D420" s="16"/>
      <c r="E420" s="16"/>
      <c r="F420" s="16"/>
      <c r="G420" s="16"/>
      <c r="H420" s="16"/>
      <c r="I420" s="16"/>
      <c r="J420" s="17"/>
      <c r="K420" s="17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7"/>
      <c r="AQ420" s="17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7"/>
      <c r="BP420" s="16"/>
      <c r="BQ420" s="16"/>
      <c r="BR420" s="16"/>
      <c r="BS420" s="16"/>
      <c r="BT420" s="16"/>
      <c r="BU420" s="17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7"/>
      <c r="CJ420" s="16"/>
      <c r="CK420" s="17"/>
      <c r="CL420" s="18"/>
    </row>
    <row r="421" spans="1:90">
      <c r="A421" s="16"/>
      <c r="B421" s="16"/>
      <c r="C421" s="16"/>
      <c r="D421" s="16"/>
      <c r="E421" s="16"/>
      <c r="F421" s="16"/>
      <c r="G421" s="16"/>
      <c r="H421" s="16"/>
      <c r="I421" s="16"/>
      <c r="J421" s="17"/>
      <c r="K421" s="17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7"/>
      <c r="AQ421" s="17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7"/>
      <c r="BP421" s="16"/>
      <c r="BQ421" s="16"/>
      <c r="BR421" s="16"/>
      <c r="BS421" s="16"/>
      <c r="BT421" s="16"/>
      <c r="BU421" s="17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7"/>
      <c r="CJ421" s="16"/>
      <c r="CK421" s="17"/>
      <c r="CL421" s="18"/>
    </row>
    <row r="422" spans="1:90">
      <c r="A422" s="16"/>
      <c r="B422" s="16"/>
      <c r="C422" s="16"/>
      <c r="D422" s="16"/>
      <c r="E422" s="16"/>
      <c r="F422" s="16"/>
      <c r="G422" s="16"/>
      <c r="H422" s="16"/>
      <c r="I422" s="16"/>
      <c r="J422" s="17"/>
      <c r="K422" s="17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7"/>
      <c r="AQ422" s="17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7"/>
      <c r="BP422" s="16"/>
      <c r="BQ422" s="16"/>
      <c r="BR422" s="16"/>
      <c r="BS422" s="16"/>
      <c r="BT422" s="16"/>
      <c r="BU422" s="17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7"/>
      <c r="CJ422" s="16"/>
      <c r="CK422" s="17"/>
      <c r="CL422" s="18"/>
    </row>
    <row r="423" spans="1:90">
      <c r="A423" s="16"/>
      <c r="B423" s="16"/>
      <c r="C423" s="16"/>
      <c r="D423" s="16"/>
      <c r="E423" s="16"/>
      <c r="F423" s="16"/>
      <c r="G423" s="16"/>
      <c r="H423" s="16"/>
      <c r="I423" s="16"/>
      <c r="J423" s="17"/>
      <c r="K423" s="17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7"/>
      <c r="AQ423" s="17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7"/>
      <c r="BP423" s="16"/>
      <c r="BQ423" s="16"/>
      <c r="BR423" s="16"/>
      <c r="BS423" s="16"/>
      <c r="BT423" s="16"/>
      <c r="BU423" s="17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7"/>
      <c r="CJ423" s="16"/>
      <c r="CK423" s="17"/>
      <c r="CL423" s="18"/>
    </row>
    <row r="424" spans="1:90">
      <c r="A424" s="16"/>
      <c r="B424" s="16"/>
      <c r="C424" s="16"/>
      <c r="D424" s="16"/>
      <c r="E424" s="16"/>
      <c r="F424" s="16"/>
      <c r="G424" s="16"/>
      <c r="H424" s="16"/>
      <c r="I424" s="16"/>
      <c r="J424" s="17"/>
      <c r="K424" s="17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7"/>
      <c r="AQ424" s="17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7"/>
      <c r="BP424" s="16"/>
      <c r="BQ424" s="16"/>
      <c r="BR424" s="16"/>
      <c r="BS424" s="16"/>
      <c r="BT424" s="16"/>
      <c r="BU424" s="17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7"/>
      <c r="CJ424" s="16"/>
      <c r="CK424" s="17"/>
      <c r="CL424" s="18"/>
    </row>
    <row r="425" spans="1:90">
      <c r="A425" s="16"/>
      <c r="B425" s="16"/>
      <c r="C425" s="16"/>
      <c r="D425" s="16"/>
      <c r="E425" s="16"/>
      <c r="F425" s="16"/>
      <c r="G425" s="16"/>
      <c r="H425" s="16"/>
      <c r="I425" s="16"/>
      <c r="J425" s="17"/>
      <c r="K425" s="17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7"/>
      <c r="AQ425" s="17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7"/>
      <c r="BP425" s="16"/>
      <c r="BQ425" s="16"/>
      <c r="BR425" s="16"/>
      <c r="BS425" s="16"/>
      <c r="BT425" s="16"/>
      <c r="BU425" s="17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7"/>
      <c r="CJ425" s="16"/>
      <c r="CK425" s="17"/>
      <c r="CL425" s="18"/>
    </row>
    <row r="426" spans="1:90">
      <c r="A426" s="16"/>
      <c r="B426" s="16"/>
      <c r="C426" s="16"/>
      <c r="D426" s="16"/>
      <c r="E426" s="16"/>
      <c r="F426" s="16"/>
      <c r="G426" s="16"/>
      <c r="H426" s="16"/>
      <c r="I426" s="16"/>
      <c r="J426" s="17"/>
      <c r="K426" s="17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7"/>
      <c r="AQ426" s="17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7"/>
      <c r="BP426" s="16"/>
      <c r="BQ426" s="16"/>
      <c r="BR426" s="16"/>
      <c r="BS426" s="16"/>
      <c r="BT426" s="16"/>
      <c r="BU426" s="17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7"/>
      <c r="CJ426" s="16"/>
      <c r="CK426" s="17"/>
      <c r="CL426" s="18"/>
    </row>
    <row r="427" spans="1:90">
      <c r="A427" s="16"/>
      <c r="B427" s="16"/>
      <c r="C427" s="16"/>
      <c r="D427" s="16"/>
      <c r="E427" s="16"/>
      <c r="F427" s="16"/>
      <c r="G427" s="16"/>
      <c r="H427" s="16"/>
      <c r="I427" s="16"/>
      <c r="J427" s="17"/>
      <c r="K427" s="17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7"/>
      <c r="AQ427" s="17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7"/>
      <c r="BP427" s="16"/>
      <c r="BQ427" s="16"/>
      <c r="BR427" s="16"/>
      <c r="BS427" s="16"/>
      <c r="BT427" s="16"/>
      <c r="BU427" s="17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7"/>
      <c r="CJ427" s="16"/>
      <c r="CK427" s="17"/>
      <c r="CL427" s="18"/>
    </row>
    <row r="428" spans="1:90">
      <c r="A428" s="16"/>
      <c r="B428" s="16"/>
      <c r="C428" s="16"/>
      <c r="D428" s="16"/>
      <c r="E428" s="16"/>
      <c r="F428" s="16"/>
      <c r="G428" s="16"/>
      <c r="H428" s="16"/>
      <c r="I428" s="16"/>
      <c r="J428" s="17"/>
      <c r="K428" s="17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7"/>
      <c r="AQ428" s="17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7"/>
      <c r="BP428" s="16"/>
      <c r="BQ428" s="16"/>
      <c r="BR428" s="16"/>
      <c r="BS428" s="16"/>
      <c r="BT428" s="16"/>
      <c r="BU428" s="17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7"/>
      <c r="CJ428" s="16"/>
      <c r="CK428" s="17"/>
      <c r="CL428" s="18"/>
    </row>
    <row r="429" spans="1:90">
      <c r="A429" s="16"/>
      <c r="B429" s="16"/>
      <c r="C429" s="16"/>
      <c r="D429" s="16"/>
      <c r="E429" s="16"/>
      <c r="F429" s="16"/>
      <c r="G429" s="16"/>
      <c r="H429" s="16"/>
      <c r="I429" s="16"/>
      <c r="J429" s="17"/>
      <c r="K429" s="17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7"/>
      <c r="AQ429" s="17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7"/>
      <c r="BP429" s="16"/>
      <c r="BQ429" s="16"/>
      <c r="BR429" s="16"/>
      <c r="BS429" s="16"/>
      <c r="BT429" s="16"/>
      <c r="BU429" s="17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7"/>
      <c r="CJ429" s="16"/>
      <c r="CK429" s="17"/>
      <c r="CL429" s="18"/>
    </row>
    <row r="430" spans="1:90">
      <c r="A430" s="16"/>
      <c r="B430" s="16"/>
      <c r="C430" s="16"/>
      <c r="D430" s="16"/>
      <c r="E430" s="16"/>
      <c r="F430" s="16"/>
      <c r="G430" s="16"/>
      <c r="H430" s="16"/>
      <c r="I430" s="16"/>
      <c r="J430" s="17"/>
      <c r="K430" s="17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7"/>
      <c r="AQ430" s="17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7"/>
      <c r="BP430" s="16"/>
      <c r="BQ430" s="16"/>
      <c r="BR430" s="16"/>
      <c r="BS430" s="16"/>
      <c r="BT430" s="16"/>
      <c r="BU430" s="17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7"/>
      <c r="CJ430" s="16"/>
      <c r="CK430" s="17"/>
      <c r="CL430" s="18"/>
    </row>
    <row r="431" spans="1:90">
      <c r="A431" s="16"/>
      <c r="B431" s="16"/>
      <c r="C431" s="16"/>
      <c r="D431" s="16"/>
      <c r="E431" s="16"/>
      <c r="F431" s="16"/>
      <c r="G431" s="16"/>
      <c r="H431" s="16"/>
      <c r="I431" s="16"/>
      <c r="J431" s="17"/>
      <c r="K431" s="17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7"/>
      <c r="AQ431" s="17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7"/>
      <c r="BP431" s="16"/>
      <c r="BQ431" s="16"/>
      <c r="BR431" s="16"/>
      <c r="BS431" s="16"/>
      <c r="BT431" s="16"/>
      <c r="BU431" s="17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7"/>
      <c r="CJ431" s="16"/>
      <c r="CK431" s="17"/>
      <c r="CL431" s="18"/>
    </row>
    <row r="432" spans="1:90">
      <c r="A432" s="16"/>
      <c r="B432" s="16"/>
      <c r="C432" s="16"/>
      <c r="D432" s="16"/>
      <c r="E432" s="16"/>
      <c r="F432" s="16"/>
      <c r="G432" s="16"/>
      <c r="H432" s="16"/>
      <c r="I432" s="16"/>
      <c r="J432" s="17"/>
      <c r="K432" s="17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7"/>
      <c r="AQ432" s="17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7"/>
      <c r="BP432" s="16"/>
      <c r="BQ432" s="16"/>
      <c r="BR432" s="16"/>
      <c r="BS432" s="16"/>
      <c r="BT432" s="16"/>
      <c r="BU432" s="17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7"/>
      <c r="CJ432" s="16"/>
      <c r="CK432" s="17"/>
      <c r="CL432" s="18"/>
    </row>
    <row r="433" spans="1:90">
      <c r="A433" s="16"/>
      <c r="B433" s="16"/>
      <c r="C433" s="16"/>
      <c r="D433" s="16"/>
      <c r="E433" s="16"/>
      <c r="F433" s="16"/>
      <c r="G433" s="16"/>
      <c r="H433" s="16"/>
      <c r="I433" s="16"/>
      <c r="J433" s="17"/>
      <c r="K433" s="17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7"/>
      <c r="AQ433" s="17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7"/>
      <c r="BP433" s="16"/>
      <c r="BQ433" s="16"/>
      <c r="BR433" s="16"/>
      <c r="BS433" s="16"/>
      <c r="BT433" s="16"/>
      <c r="BU433" s="17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7"/>
      <c r="CJ433" s="16"/>
      <c r="CK433" s="17"/>
      <c r="CL433" s="18"/>
    </row>
    <row r="434" spans="1:90">
      <c r="A434" s="16"/>
      <c r="B434" s="16"/>
      <c r="C434" s="16"/>
      <c r="D434" s="16"/>
      <c r="E434" s="16"/>
      <c r="F434" s="16"/>
      <c r="G434" s="16"/>
      <c r="H434" s="16"/>
      <c r="I434" s="16"/>
      <c r="J434" s="17"/>
      <c r="K434" s="17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7"/>
      <c r="AQ434" s="17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7"/>
      <c r="BP434" s="16"/>
      <c r="BQ434" s="16"/>
      <c r="BR434" s="16"/>
      <c r="BS434" s="16"/>
      <c r="BT434" s="16"/>
      <c r="BU434" s="17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7"/>
      <c r="CJ434" s="16"/>
      <c r="CK434" s="17"/>
      <c r="CL434" s="18"/>
    </row>
    <row r="435" spans="1:90">
      <c r="A435" s="16"/>
      <c r="B435" s="16"/>
      <c r="C435" s="16"/>
      <c r="D435" s="16"/>
      <c r="E435" s="16"/>
      <c r="F435" s="16"/>
      <c r="G435" s="16"/>
      <c r="H435" s="16"/>
      <c r="I435" s="16"/>
      <c r="J435" s="17"/>
      <c r="K435" s="17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7"/>
      <c r="AQ435" s="17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7"/>
      <c r="BP435" s="16"/>
      <c r="BQ435" s="16"/>
      <c r="BR435" s="16"/>
      <c r="BS435" s="16"/>
      <c r="BT435" s="16"/>
      <c r="BU435" s="17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7"/>
      <c r="CJ435" s="16"/>
      <c r="CK435" s="17"/>
      <c r="CL435" s="18"/>
    </row>
    <row r="436" spans="1:90">
      <c r="A436" s="16"/>
      <c r="B436" s="16"/>
      <c r="C436" s="16"/>
      <c r="D436" s="16"/>
      <c r="E436" s="16"/>
      <c r="F436" s="16"/>
      <c r="G436" s="16"/>
      <c r="H436" s="16"/>
      <c r="I436" s="16"/>
      <c r="J436" s="17"/>
      <c r="K436" s="17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7"/>
      <c r="AQ436" s="17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7"/>
      <c r="BP436" s="16"/>
      <c r="BQ436" s="16"/>
      <c r="BR436" s="16"/>
      <c r="BS436" s="16"/>
      <c r="BT436" s="16"/>
      <c r="BU436" s="17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7"/>
      <c r="CJ436" s="16"/>
      <c r="CK436" s="17"/>
      <c r="CL436" s="18"/>
    </row>
    <row r="437" spans="1:90">
      <c r="A437" s="16"/>
      <c r="B437" s="16"/>
      <c r="C437" s="16"/>
      <c r="D437" s="16"/>
      <c r="E437" s="16"/>
      <c r="F437" s="16"/>
      <c r="G437" s="16"/>
      <c r="H437" s="16"/>
      <c r="I437" s="16"/>
      <c r="J437" s="17"/>
      <c r="K437" s="17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7"/>
      <c r="AQ437" s="17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7"/>
      <c r="BP437" s="16"/>
      <c r="BQ437" s="16"/>
      <c r="BR437" s="16"/>
      <c r="BS437" s="16"/>
      <c r="BT437" s="16"/>
      <c r="BU437" s="17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7"/>
      <c r="CJ437" s="16"/>
      <c r="CK437" s="17"/>
      <c r="CL437" s="18"/>
    </row>
    <row r="438" spans="1:90">
      <c r="A438" s="16"/>
      <c r="B438" s="16"/>
      <c r="C438" s="16"/>
      <c r="D438" s="16"/>
      <c r="E438" s="16"/>
      <c r="F438" s="16"/>
      <c r="G438" s="16"/>
      <c r="H438" s="16"/>
      <c r="I438" s="16"/>
      <c r="J438" s="17"/>
      <c r="K438" s="17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7"/>
      <c r="AQ438" s="17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7"/>
      <c r="BP438" s="16"/>
      <c r="BQ438" s="16"/>
      <c r="BR438" s="16"/>
      <c r="BS438" s="16"/>
      <c r="BT438" s="16"/>
      <c r="BU438" s="17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7"/>
      <c r="CJ438" s="16"/>
      <c r="CK438" s="17"/>
      <c r="CL438" s="18"/>
    </row>
    <row r="439" spans="1:90">
      <c r="A439" s="16"/>
      <c r="B439" s="16"/>
      <c r="C439" s="16"/>
      <c r="D439" s="16"/>
      <c r="E439" s="16"/>
      <c r="F439" s="16"/>
      <c r="G439" s="16"/>
      <c r="H439" s="16"/>
      <c r="I439" s="16"/>
      <c r="J439" s="17"/>
      <c r="K439" s="17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7"/>
      <c r="AQ439" s="17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7"/>
      <c r="BP439" s="16"/>
      <c r="BQ439" s="16"/>
      <c r="BR439" s="16"/>
      <c r="BS439" s="16"/>
      <c r="BT439" s="16"/>
      <c r="BU439" s="17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7"/>
      <c r="CJ439" s="16"/>
      <c r="CK439" s="17"/>
      <c r="CL439" s="18"/>
    </row>
    <row r="440" spans="1:90">
      <c r="A440" s="16"/>
      <c r="B440" s="16"/>
      <c r="C440" s="16"/>
      <c r="D440" s="16"/>
      <c r="E440" s="16"/>
      <c r="F440" s="16"/>
      <c r="G440" s="16"/>
      <c r="H440" s="16"/>
      <c r="I440" s="16"/>
      <c r="J440" s="17"/>
      <c r="K440" s="17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7"/>
      <c r="AQ440" s="17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7"/>
      <c r="BP440" s="16"/>
      <c r="BQ440" s="16"/>
      <c r="BR440" s="16"/>
      <c r="BS440" s="16"/>
      <c r="BT440" s="16"/>
      <c r="BU440" s="17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7"/>
      <c r="CJ440" s="16"/>
      <c r="CK440" s="17"/>
      <c r="CL440" s="18"/>
    </row>
    <row r="441" spans="1:90">
      <c r="A441" s="16"/>
      <c r="B441" s="16"/>
      <c r="C441" s="16"/>
      <c r="D441" s="16"/>
      <c r="E441" s="16"/>
      <c r="F441" s="16"/>
      <c r="G441" s="16"/>
      <c r="H441" s="16"/>
      <c r="I441" s="16"/>
      <c r="J441" s="17"/>
      <c r="K441" s="17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7"/>
      <c r="AQ441" s="17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7"/>
      <c r="BP441" s="16"/>
      <c r="BQ441" s="16"/>
      <c r="BR441" s="16"/>
      <c r="BS441" s="16"/>
      <c r="BT441" s="16"/>
      <c r="BU441" s="17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7"/>
      <c r="CJ441" s="16"/>
      <c r="CK441" s="17"/>
      <c r="CL441" s="18"/>
    </row>
    <row r="442" spans="1:90">
      <c r="A442" s="16"/>
      <c r="B442" s="16"/>
      <c r="C442" s="16"/>
      <c r="D442" s="16"/>
      <c r="E442" s="16"/>
      <c r="F442" s="16"/>
      <c r="G442" s="16"/>
      <c r="H442" s="16"/>
      <c r="I442" s="16"/>
      <c r="J442" s="17"/>
      <c r="K442" s="17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7"/>
      <c r="AQ442" s="17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7"/>
      <c r="BP442" s="16"/>
      <c r="BQ442" s="16"/>
      <c r="BR442" s="16"/>
      <c r="BS442" s="16"/>
      <c r="BT442" s="16"/>
      <c r="BU442" s="17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7"/>
      <c r="CJ442" s="16"/>
      <c r="CK442" s="17"/>
      <c r="CL442" s="18"/>
    </row>
    <row r="443" spans="1:90">
      <c r="A443" s="16"/>
      <c r="B443" s="16"/>
      <c r="C443" s="16"/>
      <c r="D443" s="16"/>
      <c r="E443" s="16"/>
      <c r="F443" s="16"/>
      <c r="G443" s="16"/>
      <c r="H443" s="16"/>
      <c r="I443" s="16"/>
      <c r="J443" s="17"/>
      <c r="K443" s="17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7"/>
      <c r="AQ443" s="17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7"/>
      <c r="BP443" s="16"/>
      <c r="BQ443" s="16"/>
      <c r="BR443" s="16"/>
      <c r="BS443" s="16"/>
      <c r="BT443" s="16"/>
      <c r="BU443" s="17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7"/>
      <c r="CJ443" s="16"/>
      <c r="CK443" s="17"/>
      <c r="CL443" s="18"/>
    </row>
    <row r="444" spans="1:90">
      <c r="A444" s="16"/>
      <c r="B444" s="16"/>
      <c r="C444" s="16"/>
      <c r="D444" s="16"/>
      <c r="E444" s="16"/>
      <c r="F444" s="16"/>
      <c r="G444" s="16"/>
      <c r="H444" s="16"/>
      <c r="I444" s="16"/>
      <c r="J444" s="17"/>
      <c r="K444" s="17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7"/>
      <c r="AQ444" s="17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7"/>
      <c r="BP444" s="16"/>
      <c r="BQ444" s="16"/>
      <c r="BR444" s="16"/>
      <c r="BS444" s="16"/>
      <c r="BT444" s="16"/>
      <c r="BU444" s="17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7"/>
      <c r="CJ444" s="16"/>
      <c r="CK444" s="17"/>
      <c r="CL444" s="18"/>
    </row>
    <row r="445" spans="1:90">
      <c r="A445" s="16"/>
      <c r="B445" s="16"/>
      <c r="C445" s="16"/>
      <c r="D445" s="16"/>
      <c r="E445" s="16"/>
      <c r="F445" s="16"/>
      <c r="G445" s="16"/>
      <c r="H445" s="16"/>
      <c r="I445" s="16"/>
      <c r="J445" s="17"/>
      <c r="K445" s="17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7"/>
      <c r="AQ445" s="17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7"/>
      <c r="BP445" s="16"/>
      <c r="BQ445" s="16"/>
      <c r="BR445" s="16"/>
      <c r="BS445" s="16"/>
      <c r="BT445" s="16"/>
      <c r="BU445" s="17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7"/>
      <c r="CJ445" s="16"/>
      <c r="CK445" s="17"/>
      <c r="CL445" s="18"/>
    </row>
    <row r="446" spans="1:90">
      <c r="A446" s="16"/>
      <c r="B446" s="16"/>
      <c r="C446" s="16"/>
      <c r="D446" s="16"/>
      <c r="E446" s="16"/>
      <c r="F446" s="16"/>
      <c r="G446" s="16"/>
      <c r="H446" s="16"/>
      <c r="I446" s="16"/>
      <c r="J446" s="17"/>
      <c r="K446" s="17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7"/>
      <c r="AQ446" s="17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7"/>
      <c r="BP446" s="16"/>
      <c r="BQ446" s="16"/>
      <c r="BR446" s="16"/>
      <c r="BS446" s="16"/>
      <c r="BT446" s="16"/>
      <c r="BU446" s="17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7"/>
      <c r="CJ446" s="16"/>
      <c r="CK446" s="17"/>
      <c r="CL446" s="18"/>
    </row>
    <row r="447" spans="1:90">
      <c r="A447" s="16"/>
      <c r="B447" s="16"/>
      <c r="C447" s="16"/>
      <c r="D447" s="16"/>
      <c r="E447" s="16"/>
      <c r="F447" s="16"/>
      <c r="G447" s="16"/>
      <c r="H447" s="16"/>
      <c r="I447" s="16"/>
      <c r="J447" s="17"/>
      <c r="K447" s="17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7"/>
      <c r="AQ447" s="17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7"/>
      <c r="BP447" s="16"/>
      <c r="BQ447" s="16"/>
      <c r="BR447" s="16"/>
      <c r="BS447" s="16"/>
      <c r="BT447" s="16"/>
      <c r="BU447" s="17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7"/>
      <c r="CJ447" s="16"/>
      <c r="CK447" s="17"/>
      <c r="CL447" s="18"/>
    </row>
    <row r="448" spans="1:90">
      <c r="A448" s="16"/>
      <c r="B448" s="16"/>
      <c r="C448" s="16"/>
      <c r="D448" s="16"/>
      <c r="E448" s="16"/>
      <c r="F448" s="16"/>
      <c r="G448" s="16"/>
      <c r="H448" s="16"/>
      <c r="I448" s="16"/>
      <c r="J448" s="17"/>
      <c r="K448" s="17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7"/>
      <c r="AQ448" s="17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7"/>
      <c r="BP448" s="16"/>
      <c r="BQ448" s="16"/>
      <c r="BR448" s="16"/>
      <c r="BS448" s="16"/>
      <c r="BT448" s="16"/>
      <c r="BU448" s="17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7"/>
      <c r="CJ448" s="16"/>
      <c r="CK448" s="17"/>
      <c r="CL448" s="18"/>
    </row>
    <row r="449" spans="1:90">
      <c r="A449" s="16"/>
      <c r="B449" s="16"/>
      <c r="C449" s="16"/>
      <c r="D449" s="16"/>
      <c r="E449" s="16"/>
      <c r="F449" s="16"/>
      <c r="G449" s="16"/>
      <c r="H449" s="16"/>
      <c r="I449" s="16"/>
      <c r="J449" s="17"/>
      <c r="K449" s="17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7"/>
      <c r="AQ449" s="17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7"/>
      <c r="BP449" s="16"/>
      <c r="BQ449" s="16"/>
      <c r="BR449" s="16"/>
      <c r="BS449" s="16"/>
      <c r="BT449" s="16"/>
      <c r="BU449" s="17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7"/>
      <c r="CJ449" s="16"/>
      <c r="CK449" s="17"/>
      <c r="CL449" s="18"/>
    </row>
    <row r="450" spans="1:90">
      <c r="A450" s="16"/>
      <c r="B450" s="16"/>
      <c r="C450" s="16"/>
      <c r="D450" s="16"/>
      <c r="E450" s="16"/>
      <c r="F450" s="16"/>
      <c r="G450" s="16"/>
      <c r="H450" s="16"/>
      <c r="I450" s="16"/>
      <c r="J450" s="17"/>
      <c r="K450" s="17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7"/>
      <c r="AQ450" s="17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7"/>
      <c r="BP450" s="16"/>
      <c r="BQ450" s="16"/>
      <c r="BR450" s="16"/>
      <c r="BS450" s="16"/>
      <c r="BT450" s="16"/>
      <c r="BU450" s="17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7"/>
      <c r="CJ450" s="16"/>
      <c r="CK450" s="17"/>
      <c r="CL450" s="18"/>
    </row>
    <row r="451" spans="1:90">
      <c r="A451" s="16"/>
      <c r="B451" s="16"/>
      <c r="C451" s="16"/>
      <c r="D451" s="16"/>
      <c r="E451" s="16"/>
      <c r="F451" s="16"/>
      <c r="G451" s="16"/>
      <c r="H451" s="16"/>
      <c r="I451" s="16"/>
      <c r="J451" s="17"/>
      <c r="K451" s="17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7"/>
      <c r="AQ451" s="17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7"/>
      <c r="BP451" s="16"/>
      <c r="BQ451" s="16"/>
      <c r="BR451" s="16"/>
      <c r="BS451" s="16"/>
      <c r="BT451" s="16"/>
      <c r="BU451" s="17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7"/>
      <c r="CJ451" s="16"/>
      <c r="CK451" s="17"/>
      <c r="CL451" s="18"/>
    </row>
    <row r="452" spans="1:90">
      <c r="A452" s="16"/>
      <c r="B452" s="16"/>
      <c r="C452" s="16"/>
      <c r="D452" s="16"/>
      <c r="E452" s="16"/>
      <c r="F452" s="16"/>
      <c r="G452" s="16"/>
      <c r="H452" s="16"/>
      <c r="I452" s="16"/>
      <c r="J452" s="17"/>
      <c r="K452" s="17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7"/>
      <c r="AQ452" s="17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7"/>
      <c r="BP452" s="16"/>
      <c r="BQ452" s="16"/>
      <c r="BR452" s="16"/>
      <c r="BS452" s="16"/>
      <c r="BT452" s="16"/>
      <c r="BU452" s="17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7"/>
      <c r="CJ452" s="16"/>
      <c r="CK452" s="17"/>
      <c r="CL452" s="18"/>
    </row>
    <row r="453" spans="1:90">
      <c r="A453" s="16"/>
      <c r="B453" s="16"/>
      <c r="C453" s="16"/>
      <c r="D453" s="16"/>
      <c r="E453" s="16"/>
      <c r="F453" s="16"/>
      <c r="G453" s="16"/>
      <c r="H453" s="16"/>
      <c r="I453" s="16"/>
      <c r="J453" s="17"/>
      <c r="K453" s="17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7"/>
      <c r="AQ453" s="17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7"/>
      <c r="BP453" s="16"/>
      <c r="BQ453" s="16"/>
      <c r="BR453" s="16"/>
      <c r="BS453" s="16"/>
      <c r="BT453" s="16"/>
      <c r="BU453" s="17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7"/>
      <c r="CJ453" s="16"/>
      <c r="CK453" s="17"/>
      <c r="CL453" s="18"/>
    </row>
    <row r="454" spans="1:90">
      <c r="A454" s="16"/>
      <c r="B454" s="16"/>
      <c r="C454" s="16"/>
      <c r="D454" s="16"/>
      <c r="E454" s="16"/>
      <c r="F454" s="16"/>
      <c r="G454" s="16"/>
      <c r="H454" s="16"/>
      <c r="I454" s="16"/>
      <c r="J454" s="17"/>
      <c r="K454" s="17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7"/>
      <c r="AQ454" s="17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7"/>
      <c r="BP454" s="16"/>
      <c r="BQ454" s="16"/>
      <c r="BR454" s="16"/>
      <c r="BS454" s="16"/>
      <c r="BT454" s="16"/>
      <c r="BU454" s="17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7"/>
      <c r="CJ454" s="16"/>
      <c r="CK454" s="17"/>
      <c r="CL454" s="18"/>
    </row>
    <row r="455" spans="1:90">
      <c r="A455" s="16"/>
      <c r="B455" s="16"/>
      <c r="C455" s="16"/>
      <c r="D455" s="16"/>
      <c r="E455" s="16"/>
      <c r="F455" s="16"/>
      <c r="G455" s="16"/>
      <c r="H455" s="16"/>
      <c r="I455" s="16"/>
      <c r="J455" s="17"/>
      <c r="K455" s="17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7"/>
      <c r="AQ455" s="17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7"/>
      <c r="BP455" s="16"/>
      <c r="BQ455" s="16"/>
      <c r="BR455" s="16"/>
      <c r="BS455" s="16"/>
      <c r="BT455" s="16"/>
      <c r="BU455" s="17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7"/>
      <c r="CJ455" s="16"/>
      <c r="CK455" s="17"/>
      <c r="CL455" s="18"/>
    </row>
    <row r="456" spans="1:90">
      <c r="A456" s="16"/>
      <c r="B456" s="16"/>
      <c r="C456" s="16"/>
      <c r="D456" s="16"/>
      <c r="E456" s="16"/>
      <c r="F456" s="16"/>
      <c r="G456" s="16"/>
      <c r="H456" s="16"/>
      <c r="I456" s="16"/>
      <c r="J456" s="17"/>
      <c r="K456" s="17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7"/>
      <c r="AQ456" s="17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7"/>
      <c r="BP456" s="16"/>
      <c r="BQ456" s="16"/>
      <c r="BR456" s="16"/>
      <c r="BS456" s="16"/>
      <c r="BT456" s="16"/>
      <c r="BU456" s="17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7"/>
      <c r="CJ456" s="16"/>
      <c r="CK456" s="17"/>
      <c r="CL456" s="18"/>
    </row>
    <row r="457" spans="1:90">
      <c r="A457" s="16"/>
      <c r="B457" s="16"/>
      <c r="C457" s="16"/>
      <c r="D457" s="16"/>
      <c r="E457" s="16"/>
      <c r="F457" s="16"/>
      <c r="G457" s="16"/>
      <c r="H457" s="16"/>
      <c r="I457" s="16"/>
      <c r="J457" s="17"/>
      <c r="K457" s="17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7"/>
      <c r="AQ457" s="17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7"/>
      <c r="BP457" s="16"/>
      <c r="BQ457" s="16"/>
      <c r="BR457" s="16"/>
      <c r="BS457" s="16"/>
      <c r="BT457" s="16"/>
      <c r="BU457" s="17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7"/>
      <c r="CJ457" s="16"/>
      <c r="CK457" s="17"/>
      <c r="CL457" s="18"/>
    </row>
    <row r="458" spans="1:90">
      <c r="A458" s="16"/>
      <c r="B458" s="16"/>
      <c r="C458" s="16"/>
      <c r="D458" s="16"/>
      <c r="E458" s="16"/>
      <c r="F458" s="16"/>
      <c r="G458" s="16"/>
      <c r="H458" s="16"/>
      <c r="I458" s="16"/>
      <c r="J458" s="17"/>
      <c r="K458" s="17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7"/>
      <c r="AQ458" s="17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7"/>
      <c r="BP458" s="16"/>
      <c r="BQ458" s="16"/>
      <c r="BR458" s="16"/>
      <c r="BS458" s="16"/>
      <c r="BT458" s="16"/>
      <c r="BU458" s="17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7"/>
      <c r="CJ458" s="16"/>
      <c r="CK458" s="17"/>
      <c r="CL458" s="18"/>
    </row>
    <row r="459" spans="1:90">
      <c r="A459" s="16"/>
      <c r="B459" s="16"/>
      <c r="C459" s="16"/>
      <c r="D459" s="16"/>
      <c r="E459" s="16"/>
      <c r="F459" s="16"/>
      <c r="G459" s="16"/>
      <c r="H459" s="16"/>
      <c r="I459" s="16"/>
      <c r="J459" s="17"/>
      <c r="K459" s="17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7"/>
      <c r="AQ459" s="17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7"/>
      <c r="BP459" s="16"/>
      <c r="BQ459" s="16"/>
      <c r="BR459" s="16"/>
      <c r="BS459" s="16"/>
      <c r="BT459" s="16"/>
      <c r="BU459" s="17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7"/>
      <c r="CJ459" s="16"/>
      <c r="CK459" s="17"/>
      <c r="CL459" s="18"/>
    </row>
    <row r="460" spans="1:90">
      <c r="A460" s="16"/>
      <c r="B460" s="16"/>
      <c r="C460" s="16"/>
      <c r="D460" s="16"/>
      <c r="E460" s="16"/>
      <c r="F460" s="16"/>
      <c r="G460" s="16"/>
      <c r="H460" s="16"/>
      <c r="I460" s="16"/>
      <c r="J460" s="17"/>
      <c r="K460" s="17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7"/>
      <c r="AQ460" s="17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7"/>
      <c r="BP460" s="16"/>
      <c r="BQ460" s="16"/>
      <c r="BR460" s="16"/>
      <c r="BS460" s="16"/>
      <c r="BT460" s="16"/>
      <c r="BU460" s="17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7"/>
      <c r="CJ460" s="16"/>
      <c r="CK460" s="17"/>
      <c r="CL460" s="18"/>
    </row>
    <row r="461" spans="1:90">
      <c r="A461" s="16"/>
      <c r="B461" s="16"/>
      <c r="C461" s="16"/>
      <c r="D461" s="16"/>
      <c r="E461" s="16"/>
      <c r="F461" s="16"/>
      <c r="G461" s="16"/>
      <c r="H461" s="16"/>
      <c r="I461" s="16"/>
      <c r="J461" s="17"/>
      <c r="K461" s="17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7"/>
      <c r="AQ461" s="17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7"/>
      <c r="BP461" s="16"/>
      <c r="BQ461" s="16"/>
      <c r="BR461" s="16"/>
      <c r="BS461" s="16"/>
      <c r="BT461" s="16"/>
      <c r="BU461" s="17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7"/>
      <c r="CJ461" s="16"/>
      <c r="CK461" s="17"/>
      <c r="CL461" s="18"/>
    </row>
    <row r="462" spans="1:90">
      <c r="A462" s="16"/>
      <c r="B462" s="16"/>
      <c r="C462" s="16"/>
      <c r="D462" s="16"/>
      <c r="E462" s="16"/>
      <c r="F462" s="16"/>
      <c r="G462" s="16"/>
      <c r="H462" s="16"/>
      <c r="I462" s="16"/>
      <c r="J462" s="17"/>
      <c r="K462" s="17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7"/>
      <c r="AQ462" s="17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7"/>
      <c r="BP462" s="16"/>
      <c r="BQ462" s="16"/>
      <c r="BR462" s="16"/>
      <c r="BS462" s="16"/>
      <c r="BT462" s="16"/>
      <c r="BU462" s="17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7"/>
      <c r="CJ462" s="16"/>
      <c r="CK462" s="17"/>
      <c r="CL462" s="18"/>
    </row>
    <row r="463" spans="1:90">
      <c r="A463" s="16"/>
      <c r="B463" s="16"/>
      <c r="C463" s="16"/>
      <c r="D463" s="16"/>
      <c r="E463" s="16"/>
      <c r="F463" s="16"/>
      <c r="G463" s="16"/>
      <c r="H463" s="16"/>
      <c r="I463" s="16"/>
      <c r="J463" s="17"/>
      <c r="K463" s="17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7"/>
      <c r="AQ463" s="17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7"/>
      <c r="BP463" s="16"/>
      <c r="BQ463" s="16"/>
      <c r="BR463" s="16"/>
      <c r="BS463" s="16"/>
      <c r="BT463" s="16"/>
      <c r="BU463" s="17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7"/>
      <c r="CJ463" s="16"/>
      <c r="CK463" s="17"/>
      <c r="CL463" s="18"/>
    </row>
    <row r="464" spans="1:90">
      <c r="A464" s="16"/>
      <c r="B464" s="16"/>
      <c r="C464" s="16"/>
      <c r="D464" s="16"/>
      <c r="E464" s="16"/>
      <c r="F464" s="16"/>
      <c r="G464" s="16"/>
      <c r="H464" s="16"/>
      <c r="I464" s="16"/>
      <c r="J464" s="17"/>
      <c r="K464" s="17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7"/>
      <c r="AQ464" s="17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7"/>
      <c r="BP464" s="16"/>
      <c r="BQ464" s="16"/>
      <c r="BR464" s="16"/>
      <c r="BS464" s="16"/>
      <c r="BT464" s="16"/>
      <c r="BU464" s="17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7"/>
      <c r="CJ464" s="16"/>
      <c r="CK464" s="17"/>
      <c r="CL464" s="18"/>
    </row>
    <row r="465" spans="1:90">
      <c r="A465" s="16"/>
      <c r="B465" s="16"/>
      <c r="C465" s="16"/>
      <c r="D465" s="16"/>
      <c r="E465" s="16"/>
      <c r="F465" s="16"/>
      <c r="G465" s="16"/>
      <c r="H465" s="16"/>
      <c r="I465" s="16"/>
      <c r="J465" s="17"/>
      <c r="K465" s="17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7"/>
      <c r="AQ465" s="17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7"/>
      <c r="BP465" s="16"/>
      <c r="BQ465" s="16"/>
      <c r="BR465" s="16"/>
      <c r="BS465" s="16"/>
      <c r="BT465" s="16"/>
      <c r="BU465" s="17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7"/>
      <c r="CJ465" s="16"/>
      <c r="CK465" s="17"/>
      <c r="CL465" s="18"/>
    </row>
    <row r="466" spans="1:90">
      <c r="A466" s="16"/>
      <c r="B466" s="16"/>
      <c r="C466" s="16"/>
      <c r="D466" s="16"/>
      <c r="E466" s="16"/>
      <c r="F466" s="16"/>
      <c r="G466" s="16"/>
      <c r="H466" s="16"/>
      <c r="I466" s="16"/>
      <c r="J466" s="17"/>
      <c r="K466" s="17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7"/>
      <c r="AQ466" s="17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7"/>
      <c r="BP466" s="16"/>
      <c r="BQ466" s="16"/>
      <c r="BR466" s="16"/>
      <c r="BS466" s="16"/>
      <c r="BT466" s="16"/>
      <c r="BU466" s="17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7"/>
      <c r="CJ466" s="16"/>
      <c r="CK466" s="17"/>
      <c r="CL466" s="18"/>
    </row>
    <row r="467" spans="1:90">
      <c r="A467" s="16"/>
      <c r="B467" s="16"/>
      <c r="C467" s="16"/>
      <c r="D467" s="16"/>
      <c r="E467" s="16"/>
      <c r="F467" s="16"/>
      <c r="G467" s="16"/>
      <c r="H467" s="16"/>
      <c r="I467" s="16"/>
      <c r="J467" s="17"/>
      <c r="K467" s="17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7"/>
      <c r="AQ467" s="17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7"/>
      <c r="BP467" s="16"/>
      <c r="BQ467" s="16"/>
      <c r="BR467" s="16"/>
      <c r="BS467" s="16"/>
      <c r="BT467" s="16"/>
      <c r="BU467" s="17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7"/>
      <c r="CJ467" s="16"/>
      <c r="CK467" s="17"/>
      <c r="CL467" s="18"/>
    </row>
    <row r="468" spans="1:90">
      <c r="A468" s="16"/>
      <c r="B468" s="16"/>
      <c r="C468" s="16"/>
      <c r="D468" s="16"/>
      <c r="E468" s="16"/>
      <c r="F468" s="16"/>
      <c r="G468" s="16"/>
      <c r="H468" s="16"/>
      <c r="I468" s="16"/>
      <c r="J468" s="17"/>
      <c r="K468" s="17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7"/>
      <c r="AQ468" s="17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7"/>
      <c r="BP468" s="16"/>
      <c r="BQ468" s="16"/>
      <c r="BR468" s="16"/>
      <c r="BS468" s="16"/>
      <c r="BT468" s="16"/>
      <c r="BU468" s="17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7"/>
      <c r="CJ468" s="16"/>
      <c r="CK468" s="17"/>
      <c r="CL468" s="18"/>
    </row>
    <row r="469" spans="1:90">
      <c r="A469" s="16"/>
      <c r="B469" s="16"/>
      <c r="C469" s="16"/>
      <c r="D469" s="16"/>
      <c r="E469" s="16"/>
      <c r="F469" s="16"/>
      <c r="G469" s="16"/>
      <c r="H469" s="16"/>
      <c r="I469" s="16"/>
      <c r="J469" s="17"/>
      <c r="K469" s="17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7"/>
      <c r="AQ469" s="17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7"/>
      <c r="BP469" s="16"/>
      <c r="BQ469" s="16"/>
      <c r="BR469" s="16"/>
      <c r="BS469" s="16"/>
      <c r="BT469" s="16"/>
      <c r="BU469" s="17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7"/>
      <c r="CJ469" s="16"/>
      <c r="CK469" s="17"/>
      <c r="CL469" s="18"/>
    </row>
    <row r="470" spans="1:90">
      <c r="A470" s="16"/>
      <c r="B470" s="16"/>
      <c r="C470" s="16"/>
      <c r="D470" s="16"/>
      <c r="E470" s="16"/>
      <c r="F470" s="16"/>
      <c r="G470" s="16"/>
      <c r="H470" s="16"/>
      <c r="I470" s="16"/>
      <c r="J470" s="17"/>
      <c r="K470" s="17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7"/>
      <c r="AQ470" s="17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7"/>
      <c r="BP470" s="16"/>
      <c r="BQ470" s="16"/>
      <c r="BR470" s="16"/>
      <c r="BS470" s="16"/>
      <c r="BT470" s="16"/>
      <c r="BU470" s="17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7"/>
      <c r="CJ470" s="16"/>
      <c r="CK470" s="17"/>
      <c r="CL470" s="18"/>
    </row>
    <row r="471" spans="1:90">
      <c r="A471" s="16"/>
      <c r="B471" s="16"/>
      <c r="C471" s="16"/>
      <c r="D471" s="16"/>
      <c r="E471" s="16"/>
      <c r="F471" s="16"/>
      <c r="G471" s="16"/>
      <c r="H471" s="16"/>
      <c r="I471" s="16"/>
      <c r="J471" s="17"/>
      <c r="K471" s="17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7"/>
      <c r="AQ471" s="17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7"/>
      <c r="BP471" s="16"/>
      <c r="BQ471" s="16"/>
      <c r="BR471" s="16"/>
      <c r="BS471" s="16"/>
      <c r="BT471" s="16"/>
      <c r="BU471" s="17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7"/>
      <c r="CJ471" s="16"/>
      <c r="CK471" s="17"/>
      <c r="CL471" s="18"/>
    </row>
    <row r="472" spans="1:90">
      <c r="A472" s="16"/>
      <c r="B472" s="16"/>
      <c r="C472" s="16"/>
      <c r="D472" s="16"/>
      <c r="E472" s="16"/>
      <c r="F472" s="16"/>
      <c r="G472" s="16"/>
      <c r="H472" s="16"/>
      <c r="I472" s="16"/>
      <c r="J472" s="17"/>
      <c r="K472" s="17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7"/>
      <c r="AQ472" s="17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7"/>
      <c r="BP472" s="16"/>
      <c r="BQ472" s="16"/>
      <c r="BR472" s="16"/>
      <c r="BS472" s="16"/>
      <c r="BT472" s="16"/>
      <c r="BU472" s="17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7"/>
      <c r="CJ472" s="16"/>
      <c r="CK472" s="17"/>
      <c r="CL472" s="18"/>
    </row>
    <row r="473" spans="1:90">
      <c r="A473" s="16"/>
      <c r="B473" s="16"/>
      <c r="C473" s="16"/>
      <c r="D473" s="16"/>
      <c r="E473" s="16"/>
      <c r="F473" s="16"/>
      <c r="G473" s="16"/>
      <c r="H473" s="16"/>
      <c r="I473" s="16"/>
      <c r="J473" s="17"/>
      <c r="K473" s="17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7"/>
      <c r="AQ473" s="17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7"/>
      <c r="BP473" s="16"/>
      <c r="BQ473" s="16"/>
      <c r="BR473" s="16"/>
      <c r="BS473" s="16"/>
      <c r="BT473" s="16"/>
      <c r="BU473" s="17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7"/>
      <c r="CJ473" s="16"/>
      <c r="CK473" s="17"/>
      <c r="CL473" s="18"/>
    </row>
    <row r="474" spans="1:90">
      <c r="A474" s="16"/>
      <c r="B474" s="16"/>
      <c r="C474" s="16"/>
      <c r="D474" s="16"/>
      <c r="E474" s="16"/>
      <c r="F474" s="16"/>
      <c r="G474" s="16"/>
      <c r="H474" s="16"/>
      <c r="I474" s="16"/>
      <c r="J474" s="17"/>
      <c r="K474" s="17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7"/>
      <c r="AQ474" s="17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7"/>
      <c r="BP474" s="16"/>
      <c r="BQ474" s="16"/>
      <c r="BR474" s="16"/>
      <c r="BS474" s="16"/>
      <c r="BT474" s="16"/>
      <c r="BU474" s="17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7"/>
      <c r="CJ474" s="16"/>
      <c r="CK474" s="17"/>
      <c r="CL474" s="18"/>
    </row>
    <row r="475" spans="1:90">
      <c r="A475" s="16"/>
      <c r="B475" s="16"/>
      <c r="C475" s="16"/>
      <c r="D475" s="16"/>
      <c r="E475" s="16"/>
      <c r="F475" s="16"/>
      <c r="G475" s="16"/>
      <c r="H475" s="16"/>
      <c r="I475" s="16"/>
      <c r="J475" s="17"/>
      <c r="K475" s="17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7"/>
      <c r="AQ475" s="17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7"/>
      <c r="BP475" s="16"/>
      <c r="BQ475" s="16"/>
      <c r="BR475" s="16"/>
      <c r="BS475" s="16"/>
      <c r="BT475" s="16"/>
      <c r="BU475" s="17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7"/>
      <c r="CJ475" s="16"/>
      <c r="CK475" s="17"/>
      <c r="CL475" s="18"/>
    </row>
    <row r="476" spans="1:90">
      <c r="A476" s="16"/>
      <c r="B476" s="16"/>
      <c r="C476" s="16"/>
      <c r="D476" s="16"/>
      <c r="E476" s="16"/>
      <c r="F476" s="16"/>
      <c r="G476" s="16"/>
      <c r="H476" s="16"/>
      <c r="I476" s="16"/>
      <c r="J476" s="17"/>
      <c r="K476" s="17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7"/>
      <c r="AQ476" s="17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7"/>
      <c r="BP476" s="16"/>
      <c r="BQ476" s="16"/>
      <c r="BR476" s="16"/>
      <c r="BS476" s="16"/>
      <c r="BT476" s="16"/>
      <c r="BU476" s="17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7"/>
      <c r="CJ476" s="16"/>
      <c r="CK476" s="17"/>
      <c r="CL476" s="18"/>
    </row>
    <row r="477" spans="1:90">
      <c r="A477" s="16"/>
      <c r="B477" s="16"/>
      <c r="C477" s="16"/>
      <c r="D477" s="16"/>
      <c r="E477" s="16"/>
      <c r="F477" s="16"/>
      <c r="G477" s="16"/>
      <c r="H477" s="16"/>
      <c r="I477" s="16"/>
      <c r="J477" s="17"/>
      <c r="K477" s="17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7"/>
      <c r="AQ477" s="17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7"/>
      <c r="BP477" s="16"/>
      <c r="BQ477" s="16"/>
      <c r="BR477" s="16"/>
      <c r="BS477" s="16"/>
      <c r="BT477" s="16"/>
      <c r="BU477" s="17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7"/>
      <c r="CJ477" s="16"/>
      <c r="CK477" s="17"/>
      <c r="CL477" s="18"/>
    </row>
    <row r="478" spans="1:90">
      <c r="A478" s="16"/>
      <c r="B478" s="16"/>
      <c r="C478" s="16"/>
      <c r="D478" s="16"/>
      <c r="E478" s="16"/>
      <c r="F478" s="16"/>
      <c r="G478" s="16"/>
      <c r="H478" s="16"/>
      <c r="I478" s="16"/>
      <c r="J478" s="17"/>
      <c r="K478" s="17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7"/>
      <c r="AQ478" s="17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7"/>
      <c r="BP478" s="16"/>
      <c r="BQ478" s="16"/>
      <c r="BR478" s="16"/>
      <c r="BS478" s="16"/>
      <c r="BT478" s="16"/>
      <c r="BU478" s="17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7"/>
      <c r="CJ478" s="16"/>
      <c r="CK478" s="17"/>
      <c r="CL478" s="18"/>
    </row>
    <row r="479" spans="1:90">
      <c r="A479" s="16"/>
      <c r="B479" s="16"/>
      <c r="C479" s="16"/>
      <c r="D479" s="16"/>
      <c r="E479" s="16"/>
      <c r="F479" s="16"/>
      <c r="G479" s="16"/>
      <c r="H479" s="16"/>
      <c r="I479" s="16"/>
      <c r="J479" s="17"/>
      <c r="K479" s="17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7"/>
      <c r="AQ479" s="17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7"/>
      <c r="BP479" s="16"/>
      <c r="BQ479" s="16"/>
      <c r="BR479" s="16"/>
      <c r="BS479" s="16"/>
      <c r="BT479" s="16"/>
      <c r="BU479" s="17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7"/>
      <c r="CJ479" s="16"/>
      <c r="CK479" s="17"/>
      <c r="CL479" s="18"/>
    </row>
    <row r="480" spans="1:90">
      <c r="A480" s="16"/>
      <c r="B480" s="16"/>
      <c r="C480" s="16"/>
      <c r="D480" s="16"/>
      <c r="E480" s="16"/>
      <c r="F480" s="16"/>
      <c r="G480" s="16"/>
      <c r="H480" s="16"/>
      <c r="I480" s="16"/>
      <c r="J480" s="17"/>
      <c r="K480" s="17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7"/>
      <c r="AQ480" s="17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7"/>
      <c r="BP480" s="16"/>
      <c r="BQ480" s="16"/>
      <c r="BR480" s="16"/>
      <c r="BS480" s="16"/>
      <c r="BT480" s="16"/>
      <c r="BU480" s="17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7"/>
      <c r="CJ480" s="16"/>
      <c r="CK480" s="17"/>
      <c r="CL480" s="18"/>
    </row>
    <row r="481" spans="1:90">
      <c r="A481" s="16"/>
      <c r="B481" s="16"/>
      <c r="C481" s="16"/>
      <c r="D481" s="16"/>
      <c r="E481" s="16"/>
      <c r="F481" s="16"/>
      <c r="G481" s="16"/>
      <c r="H481" s="16"/>
      <c r="I481" s="16"/>
      <c r="J481" s="17"/>
      <c r="K481" s="17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7"/>
      <c r="AQ481" s="17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7"/>
      <c r="BP481" s="16"/>
      <c r="BQ481" s="16"/>
      <c r="BR481" s="16"/>
      <c r="BS481" s="16"/>
      <c r="BT481" s="16"/>
      <c r="BU481" s="17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7"/>
      <c r="CJ481" s="16"/>
      <c r="CK481" s="17"/>
      <c r="CL481" s="18"/>
    </row>
    <row r="482" spans="1:90">
      <c r="A482" s="16"/>
      <c r="B482" s="16"/>
      <c r="C482" s="16"/>
      <c r="D482" s="16"/>
      <c r="E482" s="16"/>
      <c r="F482" s="16"/>
      <c r="G482" s="16"/>
      <c r="H482" s="16"/>
      <c r="I482" s="16"/>
      <c r="J482" s="17"/>
      <c r="K482" s="17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7"/>
      <c r="AQ482" s="17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7"/>
      <c r="BP482" s="16"/>
      <c r="BQ482" s="16"/>
      <c r="BR482" s="16"/>
      <c r="BS482" s="16"/>
      <c r="BT482" s="16"/>
      <c r="BU482" s="17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7"/>
      <c r="CJ482" s="16"/>
      <c r="CK482" s="17"/>
      <c r="CL482" s="18"/>
    </row>
    <row r="483" spans="1:90">
      <c r="A483" s="16"/>
      <c r="B483" s="16"/>
      <c r="C483" s="16"/>
      <c r="D483" s="16"/>
      <c r="E483" s="16"/>
      <c r="F483" s="16"/>
      <c r="G483" s="16"/>
      <c r="H483" s="16"/>
      <c r="I483" s="16"/>
      <c r="J483" s="17"/>
      <c r="K483" s="17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7"/>
      <c r="AQ483" s="17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7"/>
      <c r="BP483" s="16"/>
      <c r="BQ483" s="16"/>
      <c r="BR483" s="16"/>
      <c r="BS483" s="16"/>
      <c r="BT483" s="16"/>
      <c r="BU483" s="17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7"/>
      <c r="CJ483" s="16"/>
      <c r="CK483" s="17"/>
      <c r="CL483" s="18"/>
    </row>
    <row r="484" spans="1:90">
      <c r="A484" s="16"/>
      <c r="B484" s="16"/>
      <c r="C484" s="16"/>
      <c r="D484" s="16"/>
      <c r="E484" s="16"/>
      <c r="F484" s="16"/>
      <c r="G484" s="16"/>
      <c r="H484" s="16"/>
      <c r="I484" s="16"/>
      <c r="J484" s="17"/>
      <c r="K484" s="17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7"/>
      <c r="AQ484" s="17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7"/>
      <c r="BP484" s="16"/>
      <c r="BQ484" s="16"/>
      <c r="BR484" s="16"/>
      <c r="BS484" s="16"/>
      <c r="BT484" s="16"/>
      <c r="BU484" s="17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7"/>
      <c r="CJ484" s="16"/>
      <c r="CK484" s="17"/>
      <c r="CL484" s="18"/>
    </row>
    <row r="485" spans="1:90">
      <c r="A485" s="16"/>
      <c r="B485" s="16"/>
      <c r="C485" s="16"/>
      <c r="D485" s="16"/>
      <c r="E485" s="16"/>
      <c r="F485" s="16"/>
      <c r="G485" s="16"/>
      <c r="H485" s="16"/>
      <c r="I485" s="16"/>
      <c r="J485" s="17"/>
      <c r="K485" s="17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7"/>
      <c r="AQ485" s="17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7"/>
      <c r="BP485" s="16"/>
      <c r="BQ485" s="16"/>
      <c r="BR485" s="16"/>
      <c r="BS485" s="16"/>
      <c r="BT485" s="16"/>
      <c r="BU485" s="17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7"/>
      <c r="CJ485" s="16"/>
      <c r="CK485" s="17"/>
      <c r="CL485" s="18"/>
    </row>
    <row r="486" spans="1:90">
      <c r="A486" s="16"/>
      <c r="B486" s="16"/>
      <c r="C486" s="16"/>
      <c r="D486" s="16"/>
      <c r="E486" s="16"/>
      <c r="F486" s="16"/>
      <c r="G486" s="16"/>
      <c r="H486" s="16"/>
      <c r="I486" s="16"/>
      <c r="J486" s="17"/>
      <c r="K486" s="17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7"/>
      <c r="AQ486" s="17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7"/>
      <c r="BP486" s="16"/>
      <c r="BQ486" s="16"/>
      <c r="BR486" s="16"/>
      <c r="BS486" s="16"/>
      <c r="BT486" s="16"/>
      <c r="BU486" s="17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7"/>
      <c r="CJ486" s="16"/>
      <c r="CK486" s="17"/>
      <c r="CL486" s="18"/>
    </row>
    <row r="487" spans="1:90">
      <c r="A487" s="16"/>
      <c r="B487" s="16"/>
      <c r="C487" s="16"/>
      <c r="D487" s="16"/>
      <c r="E487" s="16"/>
      <c r="F487" s="16"/>
      <c r="G487" s="16"/>
      <c r="H487" s="16"/>
      <c r="I487" s="16"/>
      <c r="J487" s="17"/>
      <c r="K487" s="17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7"/>
      <c r="AQ487" s="17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7"/>
      <c r="BP487" s="16"/>
      <c r="BQ487" s="16"/>
      <c r="BR487" s="16"/>
      <c r="BS487" s="16"/>
      <c r="BT487" s="16"/>
      <c r="BU487" s="17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7"/>
      <c r="CJ487" s="16"/>
      <c r="CK487" s="17"/>
      <c r="CL487" s="18"/>
    </row>
    <row r="488" spans="1:90">
      <c r="A488" s="16"/>
      <c r="B488" s="16"/>
      <c r="C488" s="16"/>
      <c r="D488" s="16"/>
      <c r="E488" s="16"/>
      <c r="F488" s="16"/>
      <c r="G488" s="16"/>
      <c r="H488" s="16"/>
      <c r="I488" s="16"/>
      <c r="J488" s="17"/>
      <c r="K488" s="17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7"/>
      <c r="AQ488" s="17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7"/>
      <c r="BP488" s="16"/>
      <c r="BQ488" s="16"/>
      <c r="BR488" s="16"/>
      <c r="BS488" s="16"/>
      <c r="BT488" s="16"/>
      <c r="BU488" s="17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7"/>
      <c r="CJ488" s="16"/>
      <c r="CK488" s="17"/>
      <c r="CL488" s="18"/>
    </row>
    <row r="489" spans="1:90">
      <c r="A489" s="16"/>
      <c r="B489" s="16"/>
      <c r="C489" s="16"/>
      <c r="D489" s="16"/>
      <c r="E489" s="16"/>
      <c r="F489" s="16"/>
      <c r="G489" s="16"/>
      <c r="H489" s="16"/>
      <c r="I489" s="16"/>
      <c r="J489" s="17"/>
      <c r="K489" s="17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7"/>
      <c r="AQ489" s="17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7"/>
      <c r="BP489" s="16"/>
      <c r="BQ489" s="16"/>
      <c r="BR489" s="16"/>
      <c r="BS489" s="16"/>
      <c r="BT489" s="16"/>
      <c r="BU489" s="17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7"/>
      <c r="CJ489" s="16"/>
      <c r="CK489" s="17"/>
      <c r="CL489" s="18"/>
    </row>
    <row r="490" spans="1:90">
      <c r="A490" s="16"/>
      <c r="B490" s="16"/>
      <c r="C490" s="16"/>
      <c r="D490" s="16"/>
      <c r="E490" s="16"/>
      <c r="F490" s="16"/>
      <c r="G490" s="16"/>
      <c r="H490" s="16"/>
      <c r="I490" s="16"/>
      <c r="J490" s="17"/>
      <c r="K490" s="17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7"/>
      <c r="AQ490" s="17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7"/>
      <c r="BP490" s="16"/>
      <c r="BQ490" s="16"/>
      <c r="BR490" s="16"/>
      <c r="BS490" s="16"/>
      <c r="BT490" s="16"/>
      <c r="BU490" s="17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7"/>
      <c r="CJ490" s="16"/>
      <c r="CK490" s="17"/>
      <c r="CL490" s="18"/>
    </row>
    <row r="491" spans="1:90">
      <c r="A491" s="16"/>
      <c r="B491" s="16"/>
      <c r="C491" s="16"/>
      <c r="D491" s="16"/>
      <c r="E491" s="16"/>
      <c r="F491" s="16"/>
      <c r="G491" s="16"/>
      <c r="H491" s="16"/>
      <c r="I491" s="16"/>
      <c r="J491" s="17"/>
      <c r="K491" s="17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7"/>
      <c r="AQ491" s="17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7"/>
      <c r="BP491" s="16"/>
      <c r="BQ491" s="16"/>
      <c r="BR491" s="16"/>
      <c r="BS491" s="16"/>
      <c r="BT491" s="16"/>
      <c r="BU491" s="17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7"/>
      <c r="CJ491" s="16"/>
      <c r="CK491" s="17"/>
      <c r="CL491" s="18"/>
    </row>
    <row r="492" spans="1:90">
      <c r="A492" s="16"/>
      <c r="B492" s="16"/>
      <c r="C492" s="16"/>
      <c r="D492" s="16"/>
      <c r="E492" s="16"/>
      <c r="F492" s="16"/>
      <c r="G492" s="16"/>
      <c r="H492" s="16"/>
      <c r="I492" s="16"/>
      <c r="J492" s="17"/>
      <c r="K492" s="17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7"/>
      <c r="AQ492" s="17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7"/>
      <c r="BP492" s="16"/>
      <c r="BQ492" s="16"/>
      <c r="BR492" s="16"/>
      <c r="BS492" s="16"/>
      <c r="BT492" s="16"/>
      <c r="BU492" s="17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7"/>
      <c r="CJ492" s="16"/>
      <c r="CK492" s="17"/>
      <c r="CL492" s="18"/>
    </row>
    <row r="493" spans="1:90">
      <c r="A493" s="16"/>
      <c r="B493" s="16"/>
      <c r="C493" s="16"/>
      <c r="D493" s="16"/>
      <c r="E493" s="16"/>
      <c r="F493" s="16"/>
      <c r="G493" s="16"/>
      <c r="H493" s="16"/>
      <c r="I493" s="16"/>
      <c r="J493" s="17"/>
      <c r="K493" s="17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7"/>
      <c r="AQ493" s="17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7"/>
      <c r="BP493" s="16"/>
      <c r="BQ493" s="16"/>
      <c r="BR493" s="16"/>
      <c r="BS493" s="16"/>
      <c r="BT493" s="16"/>
      <c r="BU493" s="17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7"/>
      <c r="CJ493" s="16"/>
      <c r="CK493" s="17"/>
      <c r="CL493" s="18"/>
    </row>
    <row r="494" spans="1:90">
      <c r="A494" s="16"/>
      <c r="B494" s="16"/>
      <c r="C494" s="16"/>
      <c r="D494" s="16"/>
      <c r="E494" s="16"/>
      <c r="F494" s="16"/>
      <c r="G494" s="16"/>
      <c r="H494" s="16"/>
      <c r="I494" s="16"/>
      <c r="J494" s="17"/>
      <c r="K494" s="17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7"/>
      <c r="AQ494" s="17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7"/>
      <c r="BP494" s="16"/>
      <c r="BQ494" s="16"/>
      <c r="BR494" s="16"/>
      <c r="BS494" s="16"/>
      <c r="BT494" s="16"/>
      <c r="BU494" s="17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7"/>
      <c r="CJ494" s="16"/>
      <c r="CK494" s="17"/>
      <c r="CL494" s="18"/>
    </row>
    <row r="495" spans="1:90">
      <c r="A495" s="16"/>
      <c r="B495" s="16"/>
      <c r="C495" s="16"/>
      <c r="D495" s="16"/>
      <c r="E495" s="16"/>
      <c r="F495" s="16"/>
      <c r="G495" s="16"/>
      <c r="H495" s="16"/>
      <c r="I495" s="16"/>
      <c r="J495" s="17"/>
      <c r="K495" s="17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7"/>
      <c r="AQ495" s="17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7"/>
      <c r="BP495" s="16"/>
      <c r="BQ495" s="16"/>
      <c r="BR495" s="16"/>
      <c r="BS495" s="16"/>
      <c r="BT495" s="16"/>
      <c r="BU495" s="17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7"/>
      <c r="CJ495" s="16"/>
      <c r="CK495" s="17"/>
      <c r="CL495" s="18"/>
    </row>
    <row r="496" spans="1:90">
      <c r="A496" s="16"/>
      <c r="B496" s="16"/>
      <c r="C496" s="16"/>
      <c r="D496" s="16"/>
      <c r="E496" s="16"/>
      <c r="F496" s="16"/>
      <c r="G496" s="16"/>
      <c r="H496" s="16"/>
      <c r="I496" s="16"/>
      <c r="J496" s="17"/>
      <c r="K496" s="17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7"/>
      <c r="AQ496" s="17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7"/>
      <c r="BP496" s="16"/>
      <c r="BQ496" s="16"/>
      <c r="BR496" s="16"/>
      <c r="BS496" s="16"/>
      <c r="BT496" s="16"/>
      <c r="BU496" s="17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7"/>
      <c r="CJ496" s="16"/>
      <c r="CK496" s="17"/>
      <c r="CL496" s="18"/>
    </row>
    <row r="497" spans="1:90">
      <c r="A497" s="16"/>
      <c r="B497" s="16"/>
      <c r="C497" s="16"/>
      <c r="D497" s="16"/>
      <c r="E497" s="16"/>
      <c r="F497" s="16"/>
      <c r="G497" s="16"/>
      <c r="H497" s="16"/>
      <c r="I497" s="16"/>
      <c r="J497" s="17"/>
      <c r="K497" s="17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7"/>
      <c r="AQ497" s="17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7"/>
      <c r="BP497" s="16"/>
      <c r="BQ497" s="16"/>
      <c r="BR497" s="16"/>
      <c r="BS497" s="16"/>
      <c r="BT497" s="16"/>
      <c r="BU497" s="17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7"/>
      <c r="CJ497" s="16"/>
      <c r="CK497" s="17"/>
      <c r="CL497" s="18"/>
    </row>
    <row r="498" spans="1:90">
      <c r="A498" s="16"/>
      <c r="B498" s="16"/>
      <c r="C498" s="16"/>
      <c r="D498" s="16"/>
      <c r="E498" s="16"/>
      <c r="F498" s="16"/>
      <c r="G498" s="16"/>
      <c r="H498" s="16"/>
      <c r="I498" s="16"/>
      <c r="J498" s="17"/>
      <c r="K498" s="17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7"/>
      <c r="AQ498" s="17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7"/>
      <c r="BP498" s="16"/>
      <c r="BQ498" s="16"/>
      <c r="BR498" s="16"/>
      <c r="BS498" s="16"/>
      <c r="BT498" s="16"/>
      <c r="BU498" s="17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7"/>
      <c r="CJ498" s="16"/>
      <c r="CK498" s="17"/>
      <c r="CL498" s="18"/>
    </row>
    <row r="499" spans="1:90">
      <c r="A499" s="16"/>
      <c r="B499" s="16"/>
      <c r="C499" s="16"/>
      <c r="D499" s="16"/>
      <c r="E499" s="16"/>
      <c r="F499" s="16"/>
      <c r="G499" s="16"/>
      <c r="H499" s="16"/>
      <c r="I499" s="16"/>
      <c r="J499" s="17"/>
      <c r="K499" s="17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7"/>
      <c r="AQ499" s="17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7"/>
      <c r="BP499" s="16"/>
      <c r="BQ499" s="16"/>
      <c r="BR499" s="16"/>
      <c r="BS499" s="16"/>
      <c r="BT499" s="16"/>
      <c r="BU499" s="17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7"/>
      <c r="CJ499" s="16"/>
      <c r="CK499" s="17"/>
      <c r="CL499" s="18"/>
    </row>
    <row r="500" spans="1:90">
      <c r="A500" s="16"/>
      <c r="B500" s="16"/>
      <c r="C500" s="16"/>
      <c r="D500" s="16"/>
      <c r="E500" s="16"/>
      <c r="F500" s="16"/>
      <c r="G500" s="16"/>
      <c r="H500" s="16"/>
      <c r="I500" s="16"/>
      <c r="J500" s="17"/>
      <c r="K500" s="17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7"/>
      <c r="AQ500" s="17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7"/>
      <c r="BP500" s="16"/>
      <c r="BQ500" s="16"/>
      <c r="BR500" s="16"/>
      <c r="BS500" s="16"/>
      <c r="BT500" s="16"/>
      <c r="BU500" s="17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7"/>
      <c r="CJ500" s="16"/>
      <c r="CK500" s="17"/>
      <c r="CL500" s="18"/>
    </row>
    <row r="501" spans="1:90">
      <c r="A501" s="16"/>
      <c r="B501" s="16"/>
      <c r="C501" s="16"/>
      <c r="D501" s="16"/>
      <c r="E501" s="16"/>
      <c r="F501" s="16"/>
      <c r="G501" s="16"/>
      <c r="H501" s="16"/>
      <c r="I501" s="16"/>
      <c r="J501" s="17"/>
      <c r="K501" s="17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7"/>
      <c r="AQ501" s="17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7"/>
      <c r="BP501" s="16"/>
      <c r="BQ501" s="16"/>
      <c r="BR501" s="16"/>
      <c r="BS501" s="16"/>
      <c r="BT501" s="16"/>
      <c r="BU501" s="17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7"/>
      <c r="CJ501" s="16"/>
      <c r="CK501" s="17"/>
      <c r="CL501" s="18"/>
    </row>
    <row r="502" spans="1:90">
      <c r="A502" s="16"/>
      <c r="B502" s="16"/>
      <c r="C502" s="16"/>
      <c r="D502" s="16"/>
      <c r="E502" s="16"/>
      <c r="F502" s="16"/>
      <c r="G502" s="16"/>
      <c r="H502" s="16"/>
      <c r="I502" s="16"/>
      <c r="J502" s="17"/>
      <c r="K502" s="17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7"/>
      <c r="AQ502" s="17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7"/>
      <c r="BP502" s="16"/>
      <c r="BQ502" s="16"/>
      <c r="BR502" s="16"/>
      <c r="BS502" s="16"/>
      <c r="BT502" s="16"/>
      <c r="BU502" s="17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7"/>
      <c r="CJ502" s="16"/>
      <c r="CK502" s="17"/>
      <c r="CL502" s="18"/>
    </row>
    <row r="503" spans="1:90">
      <c r="A503" s="16"/>
      <c r="B503" s="16"/>
      <c r="C503" s="16"/>
      <c r="D503" s="16"/>
      <c r="E503" s="16"/>
      <c r="F503" s="16"/>
      <c r="G503" s="16"/>
      <c r="H503" s="16"/>
      <c r="I503" s="16"/>
      <c r="J503" s="17"/>
      <c r="K503" s="17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7"/>
      <c r="AQ503" s="17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7"/>
      <c r="BP503" s="16"/>
      <c r="BQ503" s="16"/>
      <c r="BR503" s="16"/>
      <c r="BS503" s="16"/>
      <c r="BT503" s="16"/>
      <c r="BU503" s="17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7"/>
      <c r="CJ503" s="16"/>
      <c r="CK503" s="17"/>
      <c r="CL503" s="18"/>
    </row>
    <row r="504" spans="1:90">
      <c r="A504" s="16"/>
      <c r="B504" s="16"/>
      <c r="C504" s="16"/>
      <c r="D504" s="16"/>
      <c r="E504" s="16"/>
      <c r="F504" s="16"/>
      <c r="G504" s="16"/>
      <c r="H504" s="16"/>
      <c r="I504" s="16"/>
      <c r="J504" s="17"/>
      <c r="K504" s="17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7"/>
      <c r="AQ504" s="17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7"/>
      <c r="BP504" s="16"/>
      <c r="BQ504" s="16"/>
      <c r="BR504" s="16"/>
      <c r="BS504" s="16"/>
      <c r="BT504" s="16"/>
      <c r="BU504" s="17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7"/>
      <c r="CJ504" s="16"/>
      <c r="CK504" s="17"/>
      <c r="CL504" s="18"/>
    </row>
    <row r="505" spans="1:90">
      <c r="A505" s="16"/>
      <c r="B505" s="16"/>
      <c r="C505" s="16"/>
      <c r="D505" s="16"/>
      <c r="E505" s="16"/>
      <c r="F505" s="16"/>
      <c r="G505" s="16"/>
      <c r="H505" s="16"/>
      <c r="I505" s="16"/>
      <c r="J505" s="17"/>
      <c r="K505" s="17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7"/>
      <c r="AQ505" s="17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7"/>
      <c r="BP505" s="16"/>
      <c r="BQ505" s="16"/>
      <c r="BR505" s="16"/>
      <c r="BS505" s="16"/>
      <c r="BT505" s="16"/>
      <c r="BU505" s="17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7"/>
      <c r="CJ505" s="16"/>
      <c r="CK505" s="17"/>
      <c r="CL505" s="18"/>
    </row>
    <row r="506" spans="1:90">
      <c r="A506" s="16"/>
      <c r="B506" s="16"/>
      <c r="C506" s="16"/>
      <c r="D506" s="16"/>
      <c r="E506" s="16"/>
      <c r="F506" s="16"/>
      <c r="G506" s="16"/>
      <c r="H506" s="16"/>
      <c r="I506" s="16"/>
      <c r="J506" s="17"/>
      <c r="K506" s="17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7"/>
      <c r="AQ506" s="17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7"/>
      <c r="BP506" s="16"/>
      <c r="BQ506" s="16"/>
      <c r="BR506" s="16"/>
      <c r="BS506" s="16"/>
      <c r="BT506" s="16"/>
      <c r="BU506" s="17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7"/>
      <c r="CJ506" s="16"/>
      <c r="CK506" s="17"/>
      <c r="CL506" s="18"/>
    </row>
    <row r="507" spans="1:90">
      <c r="A507" s="16"/>
      <c r="B507" s="16"/>
      <c r="C507" s="16"/>
      <c r="D507" s="16"/>
      <c r="E507" s="16"/>
      <c r="F507" s="16"/>
      <c r="G507" s="16"/>
      <c r="H507" s="16"/>
      <c r="I507" s="16"/>
      <c r="J507" s="17"/>
      <c r="K507" s="17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7"/>
      <c r="AQ507" s="17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7"/>
      <c r="BP507" s="16"/>
      <c r="BQ507" s="16"/>
      <c r="BR507" s="16"/>
      <c r="BS507" s="16"/>
      <c r="BT507" s="16"/>
      <c r="BU507" s="17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7"/>
      <c r="CJ507" s="16"/>
      <c r="CK507" s="17"/>
      <c r="CL507" s="18"/>
    </row>
    <row r="508" spans="1:90">
      <c r="A508" s="16"/>
      <c r="B508" s="16"/>
      <c r="C508" s="16"/>
      <c r="D508" s="16"/>
      <c r="E508" s="16"/>
      <c r="F508" s="16"/>
      <c r="G508" s="16"/>
      <c r="H508" s="16"/>
      <c r="I508" s="16"/>
      <c r="J508" s="17"/>
      <c r="K508" s="17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7"/>
      <c r="AQ508" s="17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7"/>
      <c r="BP508" s="16"/>
      <c r="BQ508" s="16"/>
      <c r="BR508" s="16"/>
      <c r="BS508" s="16"/>
      <c r="BT508" s="16"/>
      <c r="BU508" s="17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7"/>
      <c r="CJ508" s="16"/>
      <c r="CK508" s="17"/>
      <c r="CL508" s="18"/>
    </row>
    <row r="509" spans="1:90">
      <c r="A509" s="16"/>
      <c r="B509" s="16"/>
      <c r="C509" s="16"/>
      <c r="D509" s="16"/>
      <c r="E509" s="16"/>
      <c r="F509" s="16"/>
      <c r="G509" s="16"/>
      <c r="H509" s="16"/>
      <c r="I509" s="16"/>
      <c r="J509" s="17"/>
      <c r="K509" s="17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7"/>
      <c r="AQ509" s="17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7"/>
      <c r="BP509" s="16"/>
      <c r="BQ509" s="16"/>
      <c r="BR509" s="16"/>
      <c r="BS509" s="16"/>
      <c r="BT509" s="16"/>
      <c r="BU509" s="17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7"/>
      <c r="CJ509" s="16"/>
      <c r="CK509" s="17"/>
      <c r="CL509" s="18"/>
    </row>
    <row r="510" spans="1:90">
      <c r="A510" s="16"/>
      <c r="B510" s="16"/>
      <c r="C510" s="16"/>
      <c r="D510" s="16"/>
      <c r="E510" s="16"/>
      <c r="F510" s="16"/>
      <c r="G510" s="16"/>
      <c r="H510" s="16"/>
      <c r="I510" s="16"/>
      <c r="J510" s="17"/>
      <c r="K510" s="17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7"/>
      <c r="AQ510" s="17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7"/>
      <c r="BP510" s="16"/>
      <c r="BQ510" s="16"/>
      <c r="BR510" s="16"/>
      <c r="BS510" s="16"/>
      <c r="BT510" s="16"/>
      <c r="BU510" s="17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7"/>
      <c r="CJ510" s="16"/>
      <c r="CK510" s="17"/>
      <c r="CL510" s="18"/>
    </row>
    <row r="511" spans="1:90">
      <c r="A511" s="16"/>
      <c r="B511" s="16"/>
      <c r="C511" s="16"/>
      <c r="D511" s="16"/>
      <c r="E511" s="16"/>
      <c r="F511" s="16"/>
      <c r="G511" s="16"/>
      <c r="H511" s="16"/>
      <c r="I511" s="16"/>
      <c r="J511" s="17"/>
      <c r="K511" s="17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7"/>
      <c r="AQ511" s="17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7"/>
      <c r="BP511" s="16"/>
      <c r="BQ511" s="16"/>
      <c r="BR511" s="16"/>
      <c r="BS511" s="16"/>
      <c r="BT511" s="16"/>
      <c r="BU511" s="17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7"/>
      <c r="CJ511" s="16"/>
      <c r="CK511" s="17"/>
      <c r="CL511" s="18"/>
    </row>
    <row r="512" spans="1:90">
      <c r="A512" s="16"/>
      <c r="B512" s="16"/>
      <c r="C512" s="16"/>
      <c r="D512" s="16"/>
      <c r="E512" s="16"/>
      <c r="F512" s="16"/>
      <c r="G512" s="16"/>
      <c r="H512" s="16"/>
      <c r="I512" s="16"/>
      <c r="J512" s="17"/>
      <c r="K512" s="17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7"/>
      <c r="AQ512" s="17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7"/>
      <c r="BP512" s="16"/>
      <c r="BQ512" s="16"/>
      <c r="BR512" s="16"/>
      <c r="BS512" s="16"/>
      <c r="BT512" s="16"/>
      <c r="BU512" s="17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7"/>
      <c r="CJ512" s="16"/>
      <c r="CK512" s="17"/>
      <c r="CL512" s="18"/>
    </row>
    <row r="513" spans="1:90">
      <c r="A513" s="16"/>
      <c r="B513" s="16"/>
      <c r="C513" s="16"/>
      <c r="D513" s="16"/>
      <c r="E513" s="16"/>
      <c r="F513" s="16"/>
      <c r="G513" s="16"/>
      <c r="H513" s="16"/>
      <c r="I513" s="16"/>
      <c r="J513" s="17"/>
      <c r="K513" s="17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7"/>
      <c r="AQ513" s="17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7"/>
      <c r="BP513" s="16"/>
      <c r="BQ513" s="16"/>
      <c r="BR513" s="16"/>
      <c r="BS513" s="16"/>
      <c r="BT513" s="16"/>
      <c r="BU513" s="17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7"/>
      <c r="CJ513" s="16"/>
      <c r="CK513" s="17"/>
      <c r="CL513" s="18"/>
    </row>
    <row r="514" spans="1:90">
      <c r="A514" s="16"/>
      <c r="B514" s="16"/>
      <c r="C514" s="16"/>
      <c r="D514" s="16"/>
      <c r="E514" s="16"/>
      <c r="F514" s="16"/>
      <c r="G514" s="16"/>
      <c r="H514" s="16"/>
      <c r="I514" s="16"/>
      <c r="J514" s="17"/>
      <c r="K514" s="17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7"/>
      <c r="AQ514" s="17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7"/>
      <c r="BP514" s="16"/>
      <c r="BQ514" s="16"/>
      <c r="BR514" s="16"/>
      <c r="BS514" s="16"/>
      <c r="BT514" s="16"/>
      <c r="BU514" s="17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7"/>
      <c r="CJ514" s="16"/>
      <c r="CK514" s="17"/>
      <c r="CL514" s="18"/>
    </row>
    <row r="515" spans="1:90">
      <c r="A515" s="16"/>
      <c r="B515" s="16"/>
      <c r="C515" s="16"/>
      <c r="D515" s="16"/>
      <c r="E515" s="16"/>
      <c r="F515" s="16"/>
      <c r="G515" s="16"/>
      <c r="H515" s="16"/>
      <c r="I515" s="16"/>
      <c r="J515" s="17"/>
      <c r="K515" s="17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7"/>
      <c r="AQ515" s="17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7"/>
      <c r="BP515" s="16"/>
      <c r="BQ515" s="16"/>
      <c r="BR515" s="16"/>
      <c r="BS515" s="16"/>
      <c r="BT515" s="16"/>
      <c r="BU515" s="17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7"/>
      <c r="CJ515" s="16"/>
      <c r="CK515" s="17"/>
      <c r="CL515" s="18"/>
    </row>
    <row r="516" spans="1:90">
      <c r="A516" s="16"/>
      <c r="B516" s="16"/>
      <c r="C516" s="16"/>
      <c r="D516" s="16"/>
      <c r="E516" s="16"/>
      <c r="F516" s="16"/>
      <c r="G516" s="16"/>
      <c r="H516" s="16"/>
      <c r="I516" s="16"/>
      <c r="J516" s="17"/>
      <c r="K516" s="17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7"/>
      <c r="AQ516" s="17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7"/>
      <c r="BP516" s="16"/>
      <c r="BQ516" s="16"/>
      <c r="BR516" s="16"/>
      <c r="BS516" s="16"/>
      <c r="BT516" s="16"/>
      <c r="BU516" s="17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7"/>
      <c r="CJ516" s="16"/>
      <c r="CK516" s="17"/>
      <c r="CL516" s="18"/>
    </row>
    <row r="517" spans="1:90">
      <c r="A517" s="16"/>
      <c r="B517" s="16"/>
      <c r="C517" s="16"/>
      <c r="D517" s="16"/>
      <c r="E517" s="16"/>
      <c r="F517" s="16"/>
      <c r="G517" s="16"/>
      <c r="H517" s="16"/>
      <c r="I517" s="16"/>
      <c r="J517" s="17"/>
      <c r="K517" s="17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7"/>
      <c r="AQ517" s="17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7"/>
      <c r="BP517" s="16"/>
      <c r="BQ517" s="16"/>
      <c r="BR517" s="16"/>
      <c r="BS517" s="16"/>
      <c r="BT517" s="16"/>
      <c r="BU517" s="17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7"/>
      <c r="CJ517" s="16"/>
      <c r="CK517" s="17"/>
      <c r="CL517" s="18"/>
    </row>
    <row r="518" spans="1:90">
      <c r="A518" s="16"/>
      <c r="B518" s="16"/>
      <c r="C518" s="16"/>
      <c r="D518" s="16"/>
      <c r="E518" s="16"/>
      <c r="F518" s="16"/>
      <c r="G518" s="16"/>
      <c r="H518" s="16"/>
      <c r="I518" s="16"/>
      <c r="J518" s="17"/>
      <c r="K518" s="17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7"/>
      <c r="AQ518" s="17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7"/>
      <c r="BP518" s="16"/>
      <c r="BQ518" s="16"/>
      <c r="BR518" s="16"/>
      <c r="BS518" s="16"/>
      <c r="BT518" s="16"/>
      <c r="BU518" s="17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7"/>
      <c r="CJ518" s="16"/>
      <c r="CK518" s="17"/>
      <c r="CL518" s="18"/>
    </row>
    <row r="519" spans="1:90">
      <c r="A519" s="16"/>
      <c r="B519" s="16"/>
      <c r="C519" s="16"/>
      <c r="D519" s="16"/>
      <c r="E519" s="16"/>
      <c r="F519" s="16"/>
      <c r="G519" s="16"/>
      <c r="H519" s="16"/>
      <c r="I519" s="16"/>
      <c r="J519" s="17"/>
      <c r="K519" s="17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7"/>
      <c r="AQ519" s="17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7"/>
      <c r="BP519" s="16"/>
      <c r="BQ519" s="16"/>
      <c r="BR519" s="16"/>
      <c r="BS519" s="16"/>
      <c r="BT519" s="16"/>
      <c r="BU519" s="17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7"/>
      <c r="CJ519" s="16"/>
      <c r="CK519" s="17"/>
      <c r="CL519" s="18"/>
    </row>
    <row r="520" spans="1:90">
      <c r="A520" s="16"/>
      <c r="B520" s="16"/>
      <c r="C520" s="16"/>
      <c r="D520" s="16"/>
      <c r="E520" s="16"/>
      <c r="F520" s="16"/>
      <c r="G520" s="16"/>
      <c r="H520" s="16"/>
      <c r="I520" s="16"/>
      <c r="J520" s="17"/>
      <c r="K520" s="17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7"/>
      <c r="AQ520" s="17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7"/>
      <c r="BP520" s="16"/>
      <c r="BQ520" s="16"/>
      <c r="BR520" s="16"/>
      <c r="BS520" s="16"/>
      <c r="BT520" s="16"/>
      <c r="BU520" s="17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7"/>
      <c r="CJ520" s="16"/>
      <c r="CK520" s="17"/>
      <c r="CL520" s="18"/>
    </row>
    <row r="521" spans="1:90">
      <c r="A521" s="16"/>
      <c r="B521" s="16"/>
      <c r="C521" s="16"/>
      <c r="D521" s="16"/>
      <c r="E521" s="16"/>
      <c r="F521" s="16"/>
      <c r="G521" s="16"/>
      <c r="H521" s="16"/>
      <c r="I521" s="16"/>
      <c r="J521" s="17"/>
      <c r="K521" s="17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7"/>
      <c r="AQ521" s="17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7"/>
      <c r="BP521" s="16"/>
      <c r="BQ521" s="16"/>
      <c r="BR521" s="16"/>
      <c r="BS521" s="16"/>
      <c r="BT521" s="16"/>
      <c r="BU521" s="17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7"/>
      <c r="CJ521" s="16"/>
      <c r="CK521" s="17"/>
      <c r="CL521" s="18"/>
    </row>
    <row r="522" spans="1:90">
      <c r="A522" s="16"/>
      <c r="B522" s="16"/>
      <c r="C522" s="16"/>
      <c r="D522" s="16"/>
      <c r="E522" s="16"/>
      <c r="F522" s="16"/>
      <c r="G522" s="16"/>
      <c r="H522" s="16"/>
      <c r="I522" s="16"/>
      <c r="J522" s="17"/>
      <c r="K522" s="17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7"/>
      <c r="AQ522" s="17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7"/>
      <c r="BP522" s="16"/>
      <c r="BQ522" s="16"/>
      <c r="BR522" s="16"/>
      <c r="BS522" s="16"/>
      <c r="BT522" s="16"/>
      <c r="BU522" s="17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7"/>
      <c r="CJ522" s="16"/>
      <c r="CK522" s="17"/>
      <c r="CL522" s="18"/>
    </row>
    <row r="523" spans="1:90">
      <c r="A523" s="16"/>
      <c r="B523" s="16"/>
      <c r="C523" s="16"/>
      <c r="D523" s="16"/>
      <c r="E523" s="16"/>
      <c r="F523" s="16"/>
      <c r="G523" s="16"/>
      <c r="H523" s="16"/>
      <c r="I523" s="16"/>
      <c r="J523" s="17"/>
      <c r="K523" s="17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7"/>
      <c r="AQ523" s="17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7"/>
      <c r="BP523" s="16"/>
      <c r="BQ523" s="16"/>
      <c r="BR523" s="16"/>
      <c r="BS523" s="16"/>
      <c r="BT523" s="16"/>
      <c r="BU523" s="17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7"/>
      <c r="CJ523" s="16"/>
      <c r="CK523" s="17"/>
      <c r="CL523" s="18"/>
    </row>
    <row r="524" spans="1:90">
      <c r="A524" s="16"/>
      <c r="B524" s="16"/>
      <c r="C524" s="16"/>
      <c r="D524" s="16"/>
      <c r="E524" s="16"/>
      <c r="F524" s="16"/>
      <c r="G524" s="16"/>
      <c r="H524" s="16"/>
      <c r="I524" s="16"/>
      <c r="J524" s="17"/>
      <c r="K524" s="17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7"/>
      <c r="AQ524" s="17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7"/>
      <c r="BP524" s="16"/>
      <c r="BQ524" s="16"/>
      <c r="BR524" s="16"/>
      <c r="BS524" s="16"/>
      <c r="BT524" s="16"/>
      <c r="BU524" s="17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7"/>
      <c r="CJ524" s="16"/>
      <c r="CK524" s="17"/>
      <c r="CL524" s="18"/>
    </row>
    <row r="525" spans="1:90">
      <c r="A525" s="16"/>
      <c r="B525" s="16"/>
      <c r="C525" s="16"/>
      <c r="D525" s="16"/>
      <c r="E525" s="16"/>
      <c r="F525" s="16"/>
      <c r="G525" s="16"/>
      <c r="H525" s="16"/>
      <c r="I525" s="16"/>
      <c r="J525" s="17"/>
      <c r="K525" s="17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7"/>
      <c r="AQ525" s="17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7"/>
      <c r="BP525" s="16"/>
      <c r="BQ525" s="16"/>
      <c r="BR525" s="16"/>
      <c r="BS525" s="16"/>
      <c r="BT525" s="16"/>
      <c r="BU525" s="17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7"/>
      <c r="CJ525" s="16"/>
      <c r="CK525" s="17"/>
      <c r="CL525" s="18"/>
    </row>
    <row r="526" spans="1:90">
      <c r="A526" s="16"/>
      <c r="B526" s="16"/>
      <c r="C526" s="16"/>
      <c r="D526" s="16"/>
      <c r="E526" s="16"/>
      <c r="F526" s="16"/>
      <c r="G526" s="16"/>
      <c r="H526" s="16"/>
      <c r="I526" s="16"/>
      <c r="J526" s="17"/>
      <c r="K526" s="17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7"/>
      <c r="AQ526" s="17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7"/>
      <c r="BP526" s="16"/>
      <c r="BQ526" s="16"/>
      <c r="BR526" s="16"/>
      <c r="BS526" s="16"/>
      <c r="BT526" s="16"/>
      <c r="BU526" s="17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7"/>
      <c r="CJ526" s="16"/>
      <c r="CK526" s="17"/>
      <c r="CL526" s="18"/>
    </row>
    <row r="527" spans="1:90">
      <c r="A527" s="16"/>
      <c r="B527" s="16"/>
      <c r="C527" s="16"/>
      <c r="D527" s="16"/>
      <c r="E527" s="16"/>
      <c r="F527" s="16"/>
      <c r="G527" s="16"/>
      <c r="H527" s="16"/>
      <c r="I527" s="16"/>
      <c r="J527" s="17"/>
      <c r="K527" s="17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7"/>
      <c r="AQ527" s="17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7"/>
      <c r="BP527" s="16"/>
      <c r="BQ527" s="16"/>
      <c r="BR527" s="16"/>
      <c r="BS527" s="16"/>
      <c r="BT527" s="16"/>
      <c r="BU527" s="17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7"/>
      <c r="CJ527" s="16"/>
      <c r="CK527" s="17"/>
      <c r="CL527" s="18"/>
    </row>
    <row r="528" spans="1:90">
      <c r="A528" s="16"/>
      <c r="B528" s="16"/>
      <c r="C528" s="16"/>
      <c r="D528" s="16"/>
      <c r="E528" s="16"/>
      <c r="F528" s="16"/>
      <c r="G528" s="16"/>
      <c r="H528" s="16"/>
      <c r="I528" s="16"/>
      <c r="J528" s="17"/>
      <c r="K528" s="17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7"/>
      <c r="AQ528" s="17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7"/>
      <c r="BP528" s="16"/>
      <c r="BQ528" s="16"/>
      <c r="BR528" s="16"/>
      <c r="BS528" s="16"/>
      <c r="BT528" s="16"/>
      <c r="BU528" s="17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7"/>
      <c r="CJ528" s="16"/>
      <c r="CK528" s="17"/>
      <c r="CL528" s="18"/>
    </row>
    <row r="529" spans="1:90">
      <c r="A529" s="16"/>
      <c r="B529" s="16"/>
      <c r="C529" s="16"/>
      <c r="D529" s="16"/>
      <c r="E529" s="16"/>
      <c r="F529" s="16"/>
      <c r="G529" s="16"/>
      <c r="H529" s="16"/>
      <c r="I529" s="16"/>
      <c r="J529" s="17"/>
      <c r="K529" s="17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7"/>
      <c r="AQ529" s="17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7"/>
      <c r="BP529" s="16"/>
      <c r="BQ529" s="16"/>
      <c r="BR529" s="16"/>
      <c r="BS529" s="16"/>
      <c r="BT529" s="16"/>
      <c r="BU529" s="17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7"/>
      <c r="CJ529" s="16"/>
      <c r="CK529" s="17"/>
      <c r="CL529" s="18"/>
    </row>
    <row r="530" spans="1:90">
      <c r="A530" s="16"/>
      <c r="B530" s="16"/>
      <c r="C530" s="16"/>
      <c r="D530" s="16"/>
      <c r="E530" s="16"/>
      <c r="F530" s="16"/>
      <c r="G530" s="16"/>
      <c r="H530" s="16"/>
      <c r="I530" s="16"/>
      <c r="J530" s="17"/>
      <c r="K530" s="17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7"/>
      <c r="AQ530" s="17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7"/>
      <c r="BP530" s="16"/>
      <c r="BQ530" s="16"/>
      <c r="BR530" s="16"/>
      <c r="BS530" s="16"/>
      <c r="BT530" s="16"/>
      <c r="BU530" s="17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7"/>
      <c r="CJ530" s="16"/>
      <c r="CK530" s="17"/>
      <c r="CL530" s="18"/>
    </row>
    <row r="531" spans="1:90">
      <c r="A531" s="16"/>
      <c r="B531" s="16"/>
      <c r="C531" s="16"/>
      <c r="D531" s="16"/>
      <c r="E531" s="16"/>
      <c r="F531" s="16"/>
      <c r="G531" s="16"/>
      <c r="H531" s="16"/>
      <c r="I531" s="16"/>
      <c r="J531" s="17"/>
      <c r="K531" s="17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7"/>
      <c r="AQ531" s="17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7"/>
      <c r="BP531" s="16"/>
      <c r="BQ531" s="16"/>
      <c r="BR531" s="16"/>
      <c r="BS531" s="16"/>
      <c r="BT531" s="16"/>
      <c r="BU531" s="17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7"/>
      <c r="CJ531" s="16"/>
      <c r="CK531" s="17"/>
      <c r="CL531" s="18"/>
    </row>
    <row r="532" spans="1:90">
      <c r="A532" s="16"/>
      <c r="B532" s="16"/>
      <c r="C532" s="16"/>
      <c r="D532" s="16"/>
      <c r="E532" s="16"/>
      <c r="F532" s="16"/>
      <c r="G532" s="16"/>
      <c r="H532" s="16"/>
      <c r="I532" s="16"/>
      <c r="J532" s="17"/>
      <c r="K532" s="17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7"/>
      <c r="AQ532" s="17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7"/>
      <c r="BP532" s="16"/>
      <c r="BQ532" s="16"/>
      <c r="BR532" s="16"/>
      <c r="BS532" s="16"/>
      <c r="BT532" s="16"/>
      <c r="BU532" s="17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7"/>
      <c r="CJ532" s="16"/>
      <c r="CK532" s="17"/>
      <c r="CL532" s="18"/>
    </row>
    <row r="533" spans="1:90">
      <c r="A533" s="16"/>
      <c r="B533" s="16"/>
      <c r="C533" s="16"/>
      <c r="D533" s="16"/>
      <c r="E533" s="16"/>
      <c r="F533" s="16"/>
      <c r="G533" s="16"/>
      <c r="H533" s="16"/>
      <c r="I533" s="16"/>
      <c r="J533" s="17"/>
      <c r="K533" s="17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7"/>
      <c r="AQ533" s="17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7"/>
      <c r="BP533" s="16"/>
      <c r="BQ533" s="16"/>
      <c r="BR533" s="16"/>
      <c r="BS533" s="16"/>
      <c r="BT533" s="16"/>
      <c r="BU533" s="17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7"/>
      <c r="CJ533" s="16"/>
      <c r="CK533" s="17"/>
      <c r="CL533" s="18"/>
    </row>
    <row r="534" spans="1:90">
      <c r="A534" s="16"/>
      <c r="B534" s="16"/>
      <c r="C534" s="16"/>
      <c r="D534" s="16"/>
      <c r="E534" s="16"/>
      <c r="F534" s="16"/>
      <c r="G534" s="16"/>
      <c r="H534" s="16"/>
      <c r="I534" s="16"/>
      <c r="J534" s="17"/>
      <c r="K534" s="17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7"/>
      <c r="AQ534" s="17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7"/>
      <c r="BP534" s="16"/>
      <c r="BQ534" s="16"/>
      <c r="BR534" s="16"/>
      <c r="BS534" s="16"/>
      <c r="BT534" s="16"/>
      <c r="BU534" s="17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7"/>
      <c r="CJ534" s="16"/>
      <c r="CK534" s="17"/>
      <c r="CL534" s="18"/>
    </row>
    <row r="535" spans="1:90">
      <c r="A535" s="16"/>
      <c r="B535" s="16"/>
      <c r="C535" s="16"/>
      <c r="D535" s="16"/>
      <c r="E535" s="16"/>
      <c r="F535" s="16"/>
      <c r="G535" s="16"/>
      <c r="H535" s="16"/>
      <c r="I535" s="16"/>
      <c r="J535" s="17"/>
      <c r="K535" s="17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7"/>
      <c r="AQ535" s="17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7"/>
      <c r="BP535" s="16"/>
      <c r="BQ535" s="16"/>
      <c r="BR535" s="16"/>
      <c r="BS535" s="16"/>
      <c r="BT535" s="16"/>
      <c r="BU535" s="17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7"/>
      <c r="CJ535" s="16"/>
      <c r="CK535" s="17"/>
      <c r="CL535" s="18"/>
    </row>
    <row r="536" spans="1:90">
      <c r="A536" s="16"/>
      <c r="B536" s="16"/>
      <c r="C536" s="16"/>
      <c r="D536" s="16"/>
      <c r="E536" s="16"/>
      <c r="F536" s="16"/>
      <c r="G536" s="16"/>
      <c r="H536" s="16"/>
      <c r="I536" s="16"/>
      <c r="J536" s="17"/>
      <c r="K536" s="17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7"/>
      <c r="AQ536" s="17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7"/>
      <c r="BP536" s="16"/>
      <c r="BQ536" s="16"/>
      <c r="BR536" s="16"/>
      <c r="BS536" s="16"/>
      <c r="BT536" s="16"/>
      <c r="BU536" s="17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7"/>
      <c r="CJ536" s="16"/>
      <c r="CK536" s="17"/>
      <c r="CL536" s="18"/>
    </row>
    <row r="537" spans="1:90">
      <c r="A537" s="16"/>
      <c r="B537" s="16"/>
      <c r="C537" s="16"/>
      <c r="D537" s="16"/>
      <c r="E537" s="16"/>
      <c r="F537" s="16"/>
      <c r="G537" s="16"/>
      <c r="H537" s="16"/>
      <c r="I537" s="16"/>
      <c r="J537" s="17"/>
      <c r="K537" s="17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7"/>
      <c r="AQ537" s="17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7"/>
      <c r="BP537" s="16"/>
      <c r="BQ537" s="16"/>
      <c r="BR537" s="16"/>
      <c r="BS537" s="16"/>
      <c r="BT537" s="16"/>
      <c r="BU537" s="17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7"/>
      <c r="CJ537" s="16"/>
      <c r="CK537" s="17"/>
      <c r="CL537" s="18"/>
    </row>
    <row r="538" spans="1:90">
      <c r="A538" s="16"/>
      <c r="B538" s="16"/>
      <c r="C538" s="16"/>
      <c r="D538" s="16"/>
      <c r="E538" s="16"/>
      <c r="F538" s="16"/>
      <c r="G538" s="16"/>
      <c r="H538" s="16"/>
      <c r="I538" s="16"/>
      <c r="J538" s="17"/>
      <c r="K538" s="17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7"/>
      <c r="AQ538" s="17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7"/>
      <c r="BP538" s="16"/>
      <c r="BQ538" s="16"/>
      <c r="BR538" s="16"/>
      <c r="BS538" s="16"/>
      <c r="BT538" s="16"/>
      <c r="BU538" s="17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7"/>
      <c r="CJ538" s="16"/>
      <c r="CK538" s="17"/>
      <c r="CL538" s="18"/>
    </row>
    <row r="539" spans="1:90">
      <c r="A539" s="16"/>
      <c r="B539" s="16"/>
      <c r="C539" s="16"/>
      <c r="D539" s="16"/>
      <c r="E539" s="16"/>
      <c r="F539" s="16"/>
      <c r="G539" s="16"/>
      <c r="H539" s="16"/>
      <c r="I539" s="16"/>
      <c r="J539" s="17"/>
      <c r="K539" s="17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7"/>
      <c r="AQ539" s="17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7"/>
      <c r="BP539" s="16"/>
      <c r="BQ539" s="16"/>
      <c r="BR539" s="16"/>
      <c r="BS539" s="16"/>
      <c r="BT539" s="16"/>
      <c r="BU539" s="17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7"/>
      <c r="CJ539" s="16"/>
      <c r="CK539" s="17"/>
      <c r="CL539" s="18"/>
    </row>
    <row r="540" spans="1:90">
      <c r="A540" s="16"/>
      <c r="B540" s="16"/>
      <c r="C540" s="16"/>
      <c r="D540" s="16"/>
      <c r="E540" s="16"/>
      <c r="F540" s="16"/>
      <c r="G540" s="16"/>
      <c r="H540" s="16"/>
      <c r="I540" s="16"/>
      <c r="J540" s="17"/>
      <c r="K540" s="17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7"/>
      <c r="AQ540" s="17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7"/>
      <c r="BP540" s="16"/>
      <c r="BQ540" s="16"/>
      <c r="BR540" s="16"/>
      <c r="BS540" s="16"/>
      <c r="BT540" s="16"/>
      <c r="BU540" s="17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7"/>
      <c r="CJ540" s="16"/>
      <c r="CK540" s="17"/>
      <c r="CL540" s="18"/>
    </row>
    <row r="541" spans="1:90">
      <c r="A541" s="16"/>
      <c r="B541" s="16"/>
      <c r="C541" s="16"/>
      <c r="D541" s="16"/>
      <c r="E541" s="16"/>
      <c r="F541" s="16"/>
      <c r="G541" s="16"/>
      <c r="H541" s="16"/>
      <c r="I541" s="16"/>
      <c r="J541" s="17"/>
      <c r="K541" s="17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7"/>
      <c r="AQ541" s="17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7"/>
      <c r="BP541" s="16"/>
      <c r="BQ541" s="16"/>
      <c r="BR541" s="16"/>
      <c r="BS541" s="16"/>
      <c r="BT541" s="16"/>
      <c r="BU541" s="17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7"/>
      <c r="CJ541" s="16"/>
      <c r="CK541" s="17"/>
      <c r="CL541" s="18"/>
    </row>
    <row r="542" spans="1:90">
      <c r="A542" s="16"/>
      <c r="B542" s="16"/>
      <c r="C542" s="16"/>
      <c r="D542" s="16"/>
      <c r="E542" s="16"/>
      <c r="F542" s="16"/>
      <c r="G542" s="16"/>
      <c r="H542" s="16"/>
      <c r="I542" s="16"/>
      <c r="J542" s="17"/>
      <c r="K542" s="17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7"/>
      <c r="AQ542" s="17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7"/>
      <c r="BP542" s="16"/>
      <c r="BQ542" s="16"/>
      <c r="BR542" s="16"/>
      <c r="BS542" s="16"/>
      <c r="BT542" s="16"/>
      <c r="BU542" s="17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7"/>
      <c r="CJ542" s="16"/>
      <c r="CK542" s="17"/>
      <c r="CL542" s="18"/>
    </row>
    <row r="543" spans="1:90">
      <c r="A543" s="16"/>
      <c r="B543" s="16"/>
      <c r="C543" s="16"/>
      <c r="D543" s="16"/>
      <c r="E543" s="16"/>
      <c r="F543" s="16"/>
      <c r="G543" s="16"/>
      <c r="H543" s="16"/>
      <c r="I543" s="16"/>
      <c r="J543" s="17"/>
      <c r="K543" s="17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7"/>
      <c r="AQ543" s="17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7"/>
      <c r="BP543" s="16"/>
      <c r="BQ543" s="16"/>
      <c r="BR543" s="16"/>
      <c r="BS543" s="16"/>
      <c r="BT543" s="16"/>
      <c r="BU543" s="17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7"/>
      <c r="CJ543" s="16"/>
      <c r="CK543" s="17"/>
      <c r="CL543" s="18"/>
    </row>
    <row r="544" spans="1:90">
      <c r="A544" s="16"/>
      <c r="B544" s="16"/>
      <c r="C544" s="16"/>
      <c r="D544" s="16"/>
      <c r="E544" s="16"/>
      <c r="F544" s="16"/>
      <c r="G544" s="16"/>
      <c r="H544" s="16"/>
      <c r="I544" s="16"/>
      <c r="J544" s="17"/>
      <c r="K544" s="17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7"/>
      <c r="AQ544" s="17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7"/>
      <c r="BP544" s="16"/>
      <c r="BQ544" s="16"/>
      <c r="BR544" s="16"/>
      <c r="BS544" s="16"/>
      <c r="BT544" s="16"/>
      <c r="BU544" s="17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7"/>
      <c r="CJ544" s="16"/>
      <c r="CK544" s="17"/>
      <c r="CL544" s="18"/>
    </row>
    <row r="545" spans="1:90">
      <c r="A545" s="16"/>
      <c r="B545" s="16"/>
      <c r="C545" s="16"/>
      <c r="D545" s="16"/>
      <c r="E545" s="16"/>
      <c r="F545" s="16"/>
      <c r="G545" s="16"/>
      <c r="H545" s="16"/>
      <c r="I545" s="16"/>
      <c r="J545" s="17"/>
      <c r="K545" s="17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7"/>
      <c r="AQ545" s="17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7"/>
      <c r="BP545" s="16"/>
      <c r="BQ545" s="16"/>
      <c r="BR545" s="16"/>
      <c r="BS545" s="16"/>
      <c r="BT545" s="16"/>
      <c r="BU545" s="17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7"/>
      <c r="CJ545" s="16"/>
      <c r="CK545" s="17"/>
      <c r="CL545" s="18"/>
    </row>
    <row r="546" spans="1:90">
      <c r="A546" s="16"/>
      <c r="B546" s="16"/>
      <c r="C546" s="16"/>
      <c r="D546" s="16"/>
      <c r="E546" s="16"/>
      <c r="F546" s="16"/>
      <c r="G546" s="16"/>
      <c r="H546" s="16"/>
      <c r="I546" s="16"/>
      <c r="J546" s="17"/>
      <c r="K546" s="17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7"/>
      <c r="AQ546" s="17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7"/>
      <c r="BP546" s="16"/>
      <c r="BQ546" s="16"/>
      <c r="BR546" s="16"/>
      <c r="BS546" s="16"/>
      <c r="BT546" s="16"/>
      <c r="BU546" s="17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7"/>
      <c r="CJ546" s="16"/>
      <c r="CK546" s="17"/>
      <c r="CL546" s="18"/>
    </row>
    <row r="547" spans="1:90">
      <c r="A547" s="16"/>
      <c r="B547" s="16"/>
      <c r="C547" s="16"/>
      <c r="D547" s="16"/>
      <c r="E547" s="16"/>
      <c r="F547" s="16"/>
      <c r="G547" s="16"/>
      <c r="H547" s="16"/>
      <c r="I547" s="16"/>
      <c r="J547" s="17"/>
      <c r="K547" s="17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7"/>
      <c r="AQ547" s="17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7"/>
      <c r="BP547" s="16"/>
      <c r="BQ547" s="16"/>
      <c r="BR547" s="16"/>
      <c r="BS547" s="16"/>
      <c r="BT547" s="16"/>
      <c r="BU547" s="17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7"/>
      <c r="CJ547" s="16"/>
      <c r="CK547" s="17"/>
      <c r="CL547" s="18"/>
    </row>
    <row r="548" spans="1:90">
      <c r="A548" s="16"/>
      <c r="B548" s="16"/>
      <c r="C548" s="16"/>
      <c r="D548" s="16"/>
      <c r="E548" s="16"/>
      <c r="F548" s="16"/>
      <c r="G548" s="16"/>
      <c r="H548" s="16"/>
      <c r="I548" s="16"/>
      <c r="J548" s="17"/>
      <c r="K548" s="17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7"/>
      <c r="AQ548" s="17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7"/>
      <c r="BP548" s="16"/>
      <c r="BQ548" s="16"/>
      <c r="BR548" s="16"/>
      <c r="BS548" s="16"/>
      <c r="BT548" s="16"/>
      <c r="BU548" s="17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7"/>
      <c r="CJ548" s="16"/>
      <c r="CK548" s="17"/>
      <c r="CL548" s="18"/>
    </row>
    <row r="549" spans="1:90">
      <c r="A549" s="16"/>
      <c r="B549" s="16"/>
      <c r="C549" s="16"/>
      <c r="D549" s="16"/>
      <c r="E549" s="16"/>
      <c r="F549" s="16"/>
      <c r="G549" s="16"/>
      <c r="H549" s="16"/>
      <c r="I549" s="16"/>
      <c r="J549" s="17"/>
      <c r="K549" s="17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7"/>
      <c r="AQ549" s="17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7"/>
      <c r="BP549" s="16"/>
      <c r="BQ549" s="16"/>
      <c r="BR549" s="16"/>
      <c r="BS549" s="16"/>
      <c r="BT549" s="16"/>
      <c r="BU549" s="17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7"/>
      <c r="CJ549" s="16"/>
      <c r="CK549" s="17"/>
      <c r="CL549" s="18"/>
    </row>
    <row r="550" spans="1:90">
      <c r="A550" s="16"/>
      <c r="B550" s="16"/>
      <c r="C550" s="16"/>
      <c r="D550" s="16"/>
      <c r="E550" s="16"/>
      <c r="F550" s="16"/>
      <c r="G550" s="16"/>
      <c r="H550" s="16"/>
      <c r="I550" s="16"/>
      <c r="J550" s="17"/>
      <c r="K550" s="17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7"/>
      <c r="AQ550" s="17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7"/>
      <c r="BP550" s="16"/>
      <c r="BQ550" s="16"/>
      <c r="BR550" s="16"/>
      <c r="BS550" s="16"/>
      <c r="BT550" s="16"/>
      <c r="BU550" s="17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7"/>
      <c r="CJ550" s="16"/>
      <c r="CK550" s="17"/>
      <c r="CL550" s="18"/>
    </row>
    <row r="551" spans="1:90">
      <c r="A551" s="16"/>
      <c r="B551" s="16"/>
      <c r="C551" s="16"/>
      <c r="D551" s="16"/>
      <c r="E551" s="16"/>
      <c r="F551" s="16"/>
      <c r="G551" s="16"/>
      <c r="H551" s="16"/>
      <c r="I551" s="16"/>
      <c r="J551" s="17"/>
      <c r="K551" s="17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7"/>
      <c r="AQ551" s="17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7"/>
      <c r="BP551" s="16"/>
      <c r="BQ551" s="16"/>
      <c r="BR551" s="16"/>
      <c r="BS551" s="16"/>
      <c r="BT551" s="16"/>
      <c r="BU551" s="17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7"/>
      <c r="CJ551" s="16"/>
      <c r="CK551" s="17"/>
      <c r="CL551" s="18"/>
    </row>
    <row r="552" spans="1:90">
      <c r="A552" s="16"/>
      <c r="B552" s="16"/>
      <c r="C552" s="16"/>
      <c r="D552" s="16"/>
      <c r="E552" s="16"/>
      <c r="F552" s="16"/>
      <c r="G552" s="16"/>
      <c r="H552" s="16"/>
      <c r="I552" s="16"/>
      <c r="J552" s="17"/>
      <c r="K552" s="17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7"/>
      <c r="AQ552" s="17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7"/>
      <c r="BP552" s="16"/>
      <c r="BQ552" s="16"/>
      <c r="BR552" s="16"/>
      <c r="BS552" s="16"/>
      <c r="BT552" s="16"/>
      <c r="BU552" s="17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7"/>
      <c r="CJ552" s="16"/>
      <c r="CK552" s="17"/>
      <c r="CL552" s="18"/>
    </row>
    <row r="553" spans="1:90">
      <c r="A553" s="16"/>
      <c r="B553" s="16"/>
      <c r="C553" s="16"/>
      <c r="D553" s="16"/>
      <c r="E553" s="16"/>
      <c r="F553" s="16"/>
      <c r="G553" s="16"/>
      <c r="H553" s="16"/>
      <c r="I553" s="16"/>
      <c r="J553" s="17"/>
      <c r="K553" s="17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7"/>
      <c r="AQ553" s="17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7"/>
      <c r="BP553" s="16"/>
      <c r="BQ553" s="16"/>
      <c r="BR553" s="16"/>
      <c r="BS553" s="16"/>
      <c r="BT553" s="16"/>
      <c r="BU553" s="17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7"/>
      <c r="CJ553" s="16"/>
      <c r="CK553" s="17"/>
      <c r="CL553" s="18"/>
    </row>
    <row r="554" spans="1:90">
      <c r="A554" s="16"/>
      <c r="B554" s="16"/>
      <c r="C554" s="16"/>
      <c r="D554" s="16"/>
      <c r="E554" s="16"/>
      <c r="F554" s="16"/>
      <c r="G554" s="16"/>
      <c r="H554" s="16"/>
      <c r="I554" s="16"/>
      <c r="J554" s="17"/>
      <c r="K554" s="17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7"/>
      <c r="AQ554" s="17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7"/>
      <c r="BP554" s="16"/>
      <c r="BQ554" s="16"/>
      <c r="BR554" s="16"/>
      <c r="BS554" s="16"/>
      <c r="BT554" s="16"/>
      <c r="BU554" s="17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7"/>
      <c r="CJ554" s="16"/>
      <c r="CK554" s="17"/>
      <c r="CL554" s="18"/>
    </row>
    <row r="555" spans="1:90">
      <c r="A555" s="16"/>
      <c r="B555" s="16"/>
      <c r="C555" s="16"/>
      <c r="D555" s="16"/>
      <c r="E555" s="16"/>
      <c r="F555" s="16"/>
      <c r="G555" s="16"/>
      <c r="H555" s="16"/>
      <c r="I555" s="16"/>
      <c r="J555" s="17"/>
      <c r="K555" s="17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7"/>
      <c r="AQ555" s="17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7"/>
      <c r="BP555" s="16"/>
      <c r="BQ555" s="16"/>
      <c r="BR555" s="16"/>
      <c r="BS555" s="16"/>
      <c r="BT555" s="16"/>
      <c r="BU555" s="17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7"/>
      <c r="CJ555" s="16"/>
      <c r="CK555" s="17"/>
      <c r="CL555" s="18"/>
    </row>
    <row r="556" spans="1:90">
      <c r="A556" s="16"/>
      <c r="B556" s="16"/>
      <c r="C556" s="16"/>
      <c r="D556" s="16"/>
      <c r="E556" s="16"/>
      <c r="F556" s="16"/>
      <c r="G556" s="16"/>
      <c r="H556" s="16"/>
      <c r="I556" s="16"/>
      <c r="J556" s="17"/>
      <c r="K556" s="17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7"/>
      <c r="AQ556" s="17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7"/>
      <c r="BP556" s="16"/>
      <c r="BQ556" s="16"/>
      <c r="BR556" s="16"/>
      <c r="BS556" s="16"/>
      <c r="BT556" s="16"/>
      <c r="BU556" s="17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7"/>
      <c r="CJ556" s="16"/>
      <c r="CK556" s="17"/>
      <c r="CL556" s="18"/>
    </row>
    <row r="557" spans="1:90">
      <c r="A557" s="16"/>
      <c r="B557" s="16"/>
      <c r="C557" s="16"/>
      <c r="D557" s="16"/>
      <c r="E557" s="16"/>
      <c r="F557" s="16"/>
      <c r="G557" s="16"/>
      <c r="H557" s="16"/>
      <c r="I557" s="16"/>
      <c r="J557" s="17"/>
      <c r="K557" s="17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7"/>
      <c r="AQ557" s="17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7"/>
      <c r="BP557" s="16"/>
      <c r="BQ557" s="16"/>
      <c r="BR557" s="16"/>
      <c r="BS557" s="16"/>
      <c r="BT557" s="16"/>
      <c r="BU557" s="17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7"/>
      <c r="CJ557" s="16"/>
      <c r="CK557" s="17"/>
      <c r="CL557" s="18"/>
    </row>
    <row r="558" spans="1:90">
      <c r="A558" s="16"/>
      <c r="B558" s="16"/>
      <c r="C558" s="16"/>
      <c r="D558" s="16"/>
      <c r="E558" s="16"/>
      <c r="F558" s="16"/>
      <c r="G558" s="16"/>
      <c r="H558" s="16"/>
      <c r="I558" s="16"/>
      <c r="J558" s="17"/>
      <c r="K558" s="17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7"/>
      <c r="AQ558" s="17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7"/>
      <c r="BP558" s="16"/>
      <c r="BQ558" s="16"/>
      <c r="BR558" s="16"/>
      <c r="BS558" s="16"/>
      <c r="BT558" s="16"/>
      <c r="BU558" s="17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7"/>
      <c r="CJ558" s="16"/>
      <c r="CK558" s="17"/>
      <c r="CL558" s="18"/>
    </row>
    <row r="559" spans="1:90">
      <c r="A559" s="16"/>
      <c r="B559" s="16"/>
      <c r="C559" s="16"/>
      <c r="D559" s="16"/>
      <c r="E559" s="16"/>
      <c r="F559" s="16"/>
      <c r="G559" s="16"/>
      <c r="H559" s="16"/>
      <c r="I559" s="16"/>
      <c r="J559" s="17"/>
      <c r="K559" s="17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7"/>
      <c r="AQ559" s="17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7"/>
      <c r="BP559" s="16"/>
      <c r="BQ559" s="16"/>
      <c r="BR559" s="16"/>
      <c r="BS559" s="16"/>
      <c r="BT559" s="16"/>
      <c r="BU559" s="17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7"/>
      <c r="CJ559" s="16"/>
      <c r="CK559" s="17"/>
      <c r="CL559" s="18"/>
    </row>
    <row r="560" spans="1:90">
      <c r="A560" s="16"/>
      <c r="B560" s="16"/>
      <c r="C560" s="16"/>
      <c r="D560" s="16"/>
      <c r="E560" s="16"/>
      <c r="F560" s="16"/>
      <c r="G560" s="16"/>
      <c r="H560" s="16"/>
      <c r="I560" s="16"/>
      <c r="J560" s="17"/>
      <c r="K560" s="17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7"/>
      <c r="AQ560" s="17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7"/>
      <c r="BP560" s="16"/>
      <c r="BQ560" s="16"/>
      <c r="BR560" s="16"/>
      <c r="BS560" s="16"/>
      <c r="BT560" s="16"/>
      <c r="BU560" s="17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7"/>
      <c r="CJ560" s="16"/>
      <c r="CK560" s="17"/>
      <c r="CL560" s="18"/>
    </row>
    <row r="561" spans="1:90">
      <c r="A561" s="16"/>
      <c r="B561" s="16"/>
      <c r="C561" s="16"/>
      <c r="D561" s="16"/>
      <c r="E561" s="16"/>
      <c r="F561" s="16"/>
      <c r="G561" s="16"/>
      <c r="H561" s="16"/>
      <c r="I561" s="16"/>
      <c r="J561" s="17"/>
      <c r="K561" s="17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7"/>
      <c r="AQ561" s="17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7"/>
      <c r="BP561" s="16"/>
      <c r="BQ561" s="16"/>
      <c r="BR561" s="16"/>
      <c r="BS561" s="16"/>
      <c r="BT561" s="16"/>
      <c r="BU561" s="17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7"/>
      <c r="CJ561" s="16"/>
      <c r="CK561" s="17"/>
      <c r="CL561" s="18"/>
    </row>
    <row r="562" spans="1:90">
      <c r="A562" s="16"/>
      <c r="B562" s="16"/>
      <c r="C562" s="16"/>
      <c r="D562" s="16"/>
      <c r="E562" s="16"/>
      <c r="F562" s="16"/>
      <c r="G562" s="16"/>
      <c r="H562" s="16"/>
      <c r="I562" s="16"/>
      <c r="J562" s="17"/>
      <c r="K562" s="17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7"/>
      <c r="AQ562" s="17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7"/>
      <c r="BP562" s="16"/>
      <c r="BQ562" s="16"/>
      <c r="BR562" s="16"/>
      <c r="BS562" s="16"/>
      <c r="BT562" s="16"/>
      <c r="BU562" s="17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7"/>
      <c r="CJ562" s="16"/>
      <c r="CK562" s="17"/>
      <c r="CL562" s="18"/>
    </row>
    <row r="563" spans="1:90">
      <c r="A563" s="16"/>
      <c r="B563" s="16"/>
      <c r="C563" s="16"/>
      <c r="D563" s="16"/>
      <c r="E563" s="16"/>
      <c r="F563" s="16"/>
      <c r="G563" s="16"/>
      <c r="H563" s="16"/>
      <c r="I563" s="16"/>
      <c r="J563" s="17"/>
      <c r="K563" s="17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7"/>
      <c r="AQ563" s="17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7"/>
      <c r="BP563" s="16"/>
      <c r="BQ563" s="16"/>
      <c r="BR563" s="16"/>
      <c r="BS563" s="16"/>
      <c r="BT563" s="16"/>
      <c r="BU563" s="17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7"/>
      <c r="CJ563" s="16"/>
      <c r="CK563" s="17"/>
      <c r="CL563" s="18"/>
    </row>
    <row r="564" spans="1:90">
      <c r="A564" s="16"/>
      <c r="B564" s="16"/>
      <c r="C564" s="16"/>
      <c r="D564" s="16"/>
      <c r="E564" s="16"/>
      <c r="F564" s="16"/>
      <c r="G564" s="16"/>
      <c r="H564" s="16"/>
      <c r="I564" s="16"/>
      <c r="J564" s="17"/>
      <c r="K564" s="17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7"/>
      <c r="AQ564" s="17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7"/>
      <c r="BP564" s="16"/>
      <c r="BQ564" s="16"/>
      <c r="BR564" s="16"/>
      <c r="BS564" s="16"/>
      <c r="BT564" s="16"/>
      <c r="BU564" s="17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7"/>
      <c r="CJ564" s="16"/>
      <c r="CK564" s="17"/>
      <c r="CL564" s="18"/>
    </row>
    <row r="565" spans="1:90">
      <c r="A565" s="16"/>
      <c r="B565" s="16"/>
      <c r="C565" s="16"/>
      <c r="D565" s="16"/>
      <c r="E565" s="16"/>
      <c r="F565" s="16"/>
      <c r="G565" s="16"/>
      <c r="H565" s="16"/>
      <c r="I565" s="16"/>
      <c r="J565" s="17"/>
      <c r="K565" s="17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7"/>
      <c r="AQ565" s="17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7"/>
      <c r="BP565" s="16"/>
      <c r="BQ565" s="16"/>
      <c r="BR565" s="16"/>
      <c r="BS565" s="16"/>
      <c r="BT565" s="16"/>
      <c r="BU565" s="17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7"/>
      <c r="CJ565" s="16"/>
      <c r="CK565" s="17"/>
      <c r="CL565" s="18"/>
    </row>
    <row r="566" spans="1:90">
      <c r="A566" s="16"/>
      <c r="B566" s="16"/>
      <c r="C566" s="16"/>
      <c r="D566" s="16"/>
      <c r="E566" s="16"/>
      <c r="F566" s="16"/>
      <c r="G566" s="16"/>
      <c r="H566" s="16"/>
      <c r="I566" s="16"/>
      <c r="J566" s="17"/>
      <c r="K566" s="17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7"/>
      <c r="AQ566" s="17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7"/>
      <c r="BP566" s="16"/>
      <c r="BQ566" s="16"/>
      <c r="BR566" s="16"/>
      <c r="BS566" s="16"/>
      <c r="BT566" s="16"/>
      <c r="BU566" s="17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7"/>
      <c r="CJ566" s="16"/>
      <c r="CK566" s="17"/>
      <c r="CL566" s="18"/>
    </row>
    <row r="567" spans="1:90">
      <c r="A567" s="16"/>
      <c r="B567" s="16"/>
      <c r="C567" s="16"/>
      <c r="D567" s="16"/>
      <c r="E567" s="16"/>
      <c r="F567" s="16"/>
      <c r="G567" s="16"/>
      <c r="H567" s="16"/>
      <c r="I567" s="16"/>
      <c r="J567" s="17"/>
      <c r="K567" s="17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7"/>
      <c r="AQ567" s="17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7"/>
      <c r="BP567" s="16"/>
      <c r="BQ567" s="16"/>
      <c r="BR567" s="16"/>
      <c r="BS567" s="16"/>
      <c r="BT567" s="16"/>
      <c r="BU567" s="17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7"/>
      <c r="CJ567" s="16"/>
      <c r="CK567" s="17"/>
      <c r="CL567" s="18"/>
    </row>
    <row r="568" spans="1:90">
      <c r="A568" s="16"/>
      <c r="B568" s="16"/>
      <c r="C568" s="16"/>
      <c r="D568" s="16"/>
      <c r="E568" s="16"/>
      <c r="F568" s="16"/>
      <c r="G568" s="16"/>
      <c r="H568" s="16"/>
      <c r="I568" s="16"/>
      <c r="J568" s="17"/>
      <c r="K568" s="17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7"/>
      <c r="AQ568" s="17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7"/>
      <c r="BP568" s="16"/>
      <c r="BQ568" s="16"/>
      <c r="BR568" s="16"/>
      <c r="BS568" s="16"/>
      <c r="BT568" s="16"/>
      <c r="BU568" s="17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7"/>
      <c r="CJ568" s="16"/>
      <c r="CK568" s="17"/>
      <c r="CL568" s="18"/>
    </row>
    <row r="569" spans="1:90">
      <c r="A569" s="16"/>
      <c r="B569" s="16"/>
      <c r="C569" s="16"/>
      <c r="D569" s="16"/>
      <c r="E569" s="16"/>
      <c r="F569" s="16"/>
      <c r="G569" s="16"/>
      <c r="H569" s="16"/>
      <c r="I569" s="16"/>
      <c r="J569" s="17"/>
      <c r="K569" s="17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7"/>
      <c r="AQ569" s="17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7"/>
      <c r="BP569" s="16"/>
      <c r="BQ569" s="16"/>
      <c r="BR569" s="16"/>
      <c r="BS569" s="16"/>
      <c r="BT569" s="16"/>
      <c r="BU569" s="17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7"/>
      <c r="CJ569" s="16"/>
      <c r="CK569" s="17"/>
      <c r="CL569" s="18"/>
    </row>
    <row r="570" spans="1:90">
      <c r="A570" s="16"/>
      <c r="B570" s="16"/>
      <c r="C570" s="16"/>
      <c r="D570" s="16"/>
      <c r="E570" s="16"/>
      <c r="F570" s="16"/>
      <c r="G570" s="16"/>
      <c r="H570" s="16"/>
      <c r="I570" s="16"/>
      <c r="J570" s="17"/>
      <c r="K570" s="17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7"/>
      <c r="AQ570" s="17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7"/>
      <c r="BP570" s="16"/>
      <c r="BQ570" s="16"/>
      <c r="BR570" s="16"/>
      <c r="BS570" s="16"/>
      <c r="BT570" s="16"/>
      <c r="BU570" s="17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7"/>
      <c r="CJ570" s="16"/>
      <c r="CK570" s="17"/>
      <c r="CL570" s="18"/>
    </row>
    <row r="571" spans="1:90">
      <c r="A571" s="16"/>
      <c r="B571" s="16"/>
      <c r="C571" s="16"/>
      <c r="D571" s="16"/>
      <c r="E571" s="16"/>
      <c r="F571" s="16"/>
      <c r="G571" s="16"/>
      <c r="H571" s="16"/>
      <c r="I571" s="16"/>
      <c r="J571" s="17"/>
      <c r="K571" s="17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7"/>
      <c r="AQ571" s="17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7"/>
      <c r="BP571" s="16"/>
      <c r="BQ571" s="16"/>
      <c r="BR571" s="16"/>
      <c r="BS571" s="16"/>
      <c r="BT571" s="16"/>
      <c r="BU571" s="17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7"/>
      <c r="CJ571" s="16"/>
      <c r="CK571" s="17"/>
      <c r="CL571" s="18"/>
    </row>
    <row r="572" spans="1:90">
      <c r="A572" s="16"/>
      <c r="B572" s="16"/>
      <c r="C572" s="16"/>
      <c r="D572" s="16"/>
      <c r="E572" s="16"/>
      <c r="F572" s="16"/>
      <c r="G572" s="16"/>
      <c r="H572" s="16"/>
      <c r="I572" s="16"/>
      <c r="J572" s="17"/>
      <c r="K572" s="17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7"/>
      <c r="AQ572" s="17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7"/>
      <c r="BP572" s="16"/>
      <c r="BQ572" s="16"/>
      <c r="BR572" s="16"/>
      <c r="BS572" s="16"/>
      <c r="BT572" s="16"/>
      <c r="BU572" s="17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7"/>
      <c r="CJ572" s="16"/>
      <c r="CK572" s="17"/>
      <c r="CL572" s="18"/>
    </row>
    <row r="573" spans="1:90">
      <c r="A573" s="16"/>
      <c r="B573" s="16"/>
      <c r="C573" s="16"/>
      <c r="D573" s="16"/>
      <c r="E573" s="16"/>
      <c r="F573" s="16"/>
      <c r="G573" s="16"/>
      <c r="H573" s="16"/>
      <c r="I573" s="16"/>
      <c r="J573" s="17"/>
      <c r="K573" s="17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7"/>
      <c r="AQ573" s="17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7"/>
      <c r="BP573" s="16"/>
      <c r="BQ573" s="16"/>
      <c r="BR573" s="16"/>
      <c r="BS573" s="16"/>
      <c r="BT573" s="16"/>
      <c r="BU573" s="17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7"/>
      <c r="CJ573" s="16"/>
      <c r="CK573" s="17"/>
      <c r="CL573" s="18"/>
    </row>
    <row r="574" spans="1:90">
      <c r="A574" s="16"/>
      <c r="B574" s="16"/>
      <c r="C574" s="16"/>
      <c r="D574" s="16"/>
      <c r="E574" s="16"/>
      <c r="F574" s="16"/>
      <c r="G574" s="16"/>
      <c r="H574" s="16"/>
      <c r="I574" s="16"/>
      <c r="J574" s="17"/>
      <c r="K574" s="17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7"/>
      <c r="AQ574" s="17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7"/>
      <c r="BP574" s="16"/>
      <c r="BQ574" s="16"/>
      <c r="BR574" s="16"/>
      <c r="BS574" s="16"/>
      <c r="BT574" s="16"/>
      <c r="BU574" s="17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7"/>
      <c r="CJ574" s="16"/>
      <c r="CK574" s="17"/>
      <c r="CL574" s="18"/>
    </row>
    <row r="575" spans="1:90">
      <c r="A575" s="16"/>
      <c r="B575" s="16"/>
      <c r="C575" s="16"/>
      <c r="D575" s="16"/>
      <c r="E575" s="16"/>
      <c r="F575" s="16"/>
      <c r="G575" s="16"/>
      <c r="H575" s="16"/>
      <c r="I575" s="16"/>
      <c r="J575" s="17"/>
      <c r="K575" s="17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7"/>
      <c r="AQ575" s="17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7"/>
      <c r="BP575" s="16"/>
      <c r="BQ575" s="16"/>
      <c r="BR575" s="16"/>
      <c r="BS575" s="16"/>
      <c r="BT575" s="16"/>
      <c r="BU575" s="17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7"/>
      <c r="CJ575" s="16"/>
      <c r="CK575" s="17"/>
      <c r="CL575" s="18"/>
    </row>
    <row r="576" spans="1:90">
      <c r="A576" s="16"/>
      <c r="B576" s="16"/>
      <c r="C576" s="16"/>
      <c r="D576" s="16"/>
      <c r="E576" s="16"/>
      <c r="F576" s="16"/>
      <c r="G576" s="16"/>
      <c r="H576" s="16"/>
      <c r="I576" s="16"/>
      <c r="J576" s="17"/>
      <c r="K576" s="17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7"/>
      <c r="AQ576" s="17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7"/>
      <c r="BP576" s="16"/>
      <c r="BQ576" s="16"/>
      <c r="BR576" s="16"/>
      <c r="BS576" s="16"/>
      <c r="BT576" s="16"/>
      <c r="BU576" s="17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7"/>
      <c r="CJ576" s="16"/>
      <c r="CK576" s="17"/>
      <c r="CL576" s="18"/>
    </row>
    <row r="577" spans="1:90">
      <c r="A577" s="16"/>
      <c r="B577" s="16"/>
      <c r="C577" s="16"/>
      <c r="D577" s="16"/>
      <c r="E577" s="16"/>
      <c r="F577" s="16"/>
      <c r="G577" s="16"/>
      <c r="H577" s="16"/>
      <c r="I577" s="16"/>
      <c r="J577" s="17"/>
      <c r="K577" s="17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7"/>
      <c r="AQ577" s="17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7"/>
      <c r="BP577" s="16"/>
      <c r="BQ577" s="16"/>
      <c r="BR577" s="16"/>
      <c r="BS577" s="16"/>
      <c r="BT577" s="16"/>
      <c r="BU577" s="17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7"/>
      <c r="CJ577" s="16"/>
      <c r="CK577" s="17"/>
      <c r="CL577" s="18"/>
    </row>
    <row r="578" spans="1:90">
      <c r="A578" s="16"/>
      <c r="B578" s="16"/>
      <c r="C578" s="16"/>
      <c r="D578" s="16"/>
      <c r="E578" s="16"/>
      <c r="F578" s="16"/>
      <c r="G578" s="16"/>
      <c r="H578" s="16"/>
      <c r="I578" s="16"/>
      <c r="J578" s="17"/>
      <c r="K578" s="17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7"/>
      <c r="AQ578" s="17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7"/>
      <c r="BP578" s="16"/>
      <c r="BQ578" s="16"/>
      <c r="BR578" s="16"/>
      <c r="BS578" s="16"/>
      <c r="BT578" s="16"/>
      <c r="BU578" s="17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7"/>
      <c r="CJ578" s="16"/>
      <c r="CK578" s="17"/>
      <c r="CL578" s="18"/>
    </row>
    <row r="579" spans="1:90">
      <c r="A579" s="16"/>
      <c r="B579" s="16"/>
      <c r="C579" s="16"/>
      <c r="D579" s="16"/>
      <c r="E579" s="16"/>
      <c r="F579" s="16"/>
      <c r="G579" s="16"/>
      <c r="H579" s="16"/>
      <c r="I579" s="16"/>
      <c r="J579" s="17"/>
      <c r="K579" s="17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7"/>
      <c r="AQ579" s="17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7"/>
      <c r="BP579" s="16"/>
      <c r="BQ579" s="16"/>
      <c r="BR579" s="16"/>
      <c r="BS579" s="16"/>
      <c r="BT579" s="16"/>
      <c r="BU579" s="17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7"/>
      <c r="CJ579" s="16"/>
      <c r="CK579" s="17"/>
      <c r="CL579" s="18"/>
    </row>
    <row r="580" spans="1:90">
      <c r="A580" s="16"/>
      <c r="B580" s="16"/>
      <c r="C580" s="16"/>
      <c r="D580" s="16"/>
      <c r="E580" s="16"/>
      <c r="F580" s="16"/>
      <c r="G580" s="16"/>
      <c r="H580" s="16"/>
      <c r="I580" s="16"/>
      <c r="J580" s="17"/>
      <c r="K580" s="17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7"/>
      <c r="AQ580" s="17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7"/>
      <c r="BP580" s="16"/>
      <c r="BQ580" s="16"/>
      <c r="BR580" s="16"/>
      <c r="BS580" s="16"/>
      <c r="BT580" s="16"/>
      <c r="BU580" s="17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7"/>
      <c r="CJ580" s="16"/>
      <c r="CK580" s="17"/>
      <c r="CL580" s="18"/>
    </row>
    <row r="581" spans="1:90">
      <c r="A581" s="16"/>
      <c r="B581" s="16"/>
      <c r="C581" s="16"/>
      <c r="D581" s="16"/>
      <c r="E581" s="16"/>
      <c r="F581" s="16"/>
      <c r="G581" s="16"/>
      <c r="H581" s="16"/>
      <c r="I581" s="16"/>
      <c r="J581" s="17"/>
      <c r="K581" s="17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7"/>
      <c r="AQ581" s="17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7"/>
      <c r="BP581" s="16"/>
      <c r="BQ581" s="16"/>
      <c r="BR581" s="16"/>
      <c r="BS581" s="16"/>
      <c r="BT581" s="16"/>
      <c r="BU581" s="17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7"/>
      <c r="CJ581" s="16"/>
      <c r="CK581" s="17"/>
      <c r="CL581" s="18"/>
    </row>
    <row r="582" spans="1:90">
      <c r="A582" s="16"/>
      <c r="B582" s="16"/>
      <c r="C582" s="16"/>
      <c r="D582" s="16"/>
      <c r="E582" s="16"/>
      <c r="F582" s="16"/>
      <c r="G582" s="16"/>
      <c r="H582" s="16"/>
      <c r="I582" s="16"/>
      <c r="J582" s="17"/>
      <c r="K582" s="17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7"/>
      <c r="AQ582" s="17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7"/>
      <c r="BP582" s="16"/>
      <c r="BQ582" s="16"/>
      <c r="BR582" s="16"/>
      <c r="BS582" s="16"/>
      <c r="BT582" s="16"/>
      <c r="BU582" s="17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7"/>
      <c r="CJ582" s="16"/>
      <c r="CK582" s="17"/>
      <c r="CL582" s="18"/>
    </row>
    <row r="583" spans="1:90">
      <c r="A583" s="16"/>
      <c r="B583" s="16"/>
      <c r="C583" s="16"/>
      <c r="D583" s="16"/>
      <c r="E583" s="16"/>
      <c r="F583" s="16"/>
      <c r="G583" s="16"/>
      <c r="H583" s="16"/>
      <c r="I583" s="16"/>
      <c r="J583" s="17"/>
      <c r="K583" s="17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7"/>
      <c r="AQ583" s="17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7"/>
      <c r="BP583" s="16"/>
      <c r="BQ583" s="16"/>
      <c r="BR583" s="16"/>
      <c r="BS583" s="16"/>
      <c r="BT583" s="16"/>
      <c r="BU583" s="17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7"/>
      <c r="CJ583" s="16"/>
      <c r="CK583" s="17"/>
      <c r="CL583" s="18"/>
    </row>
    <row r="584" spans="1:90">
      <c r="A584" s="16"/>
      <c r="B584" s="16"/>
      <c r="C584" s="16"/>
      <c r="D584" s="16"/>
      <c r="E584" s="16"/>
      <c r="F584" s="16"/>
      <c r="G584" s="16"/>
      <c r="H584" s="16"/>
      <c r="I584" s="16"/>
      <c r="J584" s="17"/>
      <c r="K584" s="17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7"/>
      <c r="AQ584" s="17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7"/>
      <c r="BP584" s="16"/>
      <c r="BQ584" s="16"/>
      <c r="BR584" s="16"/>
      <c r="BS584" s="16"/>
      <c r="BT584" s="16"/>
      <c r="BU584" s="17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7"/>
      <c r="CJ584" s="16"/>
      <c r="CK584" s="17"/>
      <c r="CL584" s="18"/>
    </row>
    <row r="585" spans="1:90">
      <c r="A585" s="16"/>
      <c r="B585" s="16"/>
      <c r="C585" s="16"/>
      <c r="D585" s="16"/>
      <c r="E585" s="16"/>
      <c r="F585" s="16"/>
      <c r="G585" s="16"/>
      <c r="H585" s="16"/>
      <c r="I585" s="16"/>
      <c r="J585" s="17"/>
      <c r="K585" s="17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7"/>
      <c r="AQ585" s="17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7"/>
      <c r="BP585" s="16"/>
      <c r="BQ585" s="16"/>
      <c r="BR585" s="16"/>
      <c r="BS585" s="16"/>
      <c r="BT585" s="16"/>
      <c r="BU585" s="17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7"/>
      <c r="CJ585" s="16"/>
      <c r="CK585" s="17"/>
      <c r="CL585" s="18"/>
    </row>
    <row r="586" spans="1:90">
      <c r="A586" s="16"/>
      <c r="B586" s="16"/>
      <c r="C586" s="16"/>
      <c r="D586" s="16"/>
      <c r="E586" s="16"/>
      <c r="F586" s="16"/>
      <c r="G586" s="16"/>
      <c r="H586" s="16"/>
      <c r="I586" s="16"/>
      <c r="J586" s="17"/>
      <c r="K586" s="17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7"/>
      <c r="AQ586" s="17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7"/>
      <c r="BP586" s="16"/>
      <c r="BQ586" s="16"/>
      <c r="BR586" s="16"/>
      <c r="BS586" s="16"/>
      <c r="BT586" s="16"/>
      <c r="BU586" s="17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7"/>
      <c r="CJ586" s="16"/>
      <c r="CK586" s="17"/>
      <c r="CL586" s="18"/>
    </row>
    <row r="587" spans="1:90">
      <c r="A587" s="16"/>
      <c r="B587" s="16"/>
      <c r="C587" s="16"/>
      <c r="D587" s="16"/>
      <c r="E587" s="16"/>
      <c r="F587" s="16"/>
      <c r="G587" s="16"/>
      <c r="H587" s="16"/>
      <c r="I587" s="16"/>
      <c r="J587" s="17"/>
      <c r="K587" s="17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7"/>
      <c r="AQ587" s="17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7"/>
      <c r="BP587" s="16"/>
      <c r="BQ587" s="16"/>
      <c r="BR587" s="16"/>
      <c r="BS587" s="16"/>
      <c r="BT587" s="16"/>
      <c r="BU587" s="17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7"/>
      <c r="CJ587" s="16"/>
      <c r="CK587" s="17"/>
      <c r="CL587" s="18"/>
    </row>
    <row r="588" spans="1:90">
      <c r="A588" s="16"/>
      <c r="B588" s="16"/>
      <c r="C588" s="16"/>
      <c r="D588" s="16"/>
      <c r="E588" s="16"/>
      <c r="F588" s="16"/>
      <c r="G588" s="16"/>
      <c r="H588" s="16"/>
      <c r="I588" s="16"/>
      <c r="J588" s="17"/>
      <c r="K588" s="17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7"/>
      <c r="AQ588" s="17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7"/>
      <c r="BP588" s="16"/>
      <c r="BQ588" s="16"/>
      <c r="BR588" s="16"/>
      <c r="BS588" s="16"/>
      <c r="BT588" s="16"/>
      <c r="BU588" s="17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7"/>
      <c r="CJ588" s="16"/>
      <c r="CK588" s="17"/>
      <c r="CL588" s="18"/>
    </row>
    <row r="589" spans="1:90">
      <c r="A589" s="16"/>
      <c r="B589" s="16"/>
      <c r="C589" s="16"/>
      <c r="D589" s="16"/>
      <c r="E589" s="16"/>
      <c r="F589" s="16"/>
      <c r="G589" s="16"/>
      <c r="H589" s="16"/>
      <c r="I589" s="16"/>
      <c r="J589" s="17"/>
      <c r="K589" s="17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7"/>
      <c r="AQ589" s="17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7"/>
      <c r="BP589" s="16"/>
      <c r="BQ589" s="16"/>
      <c r="BR589" s="16"/>
      <c r="BS589" s="16"/>
      <c r="BT589" s="16"/>
      <c r="BU589" s="17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7"/>
      <c r="CJ589" s="16"/>
      <c r="CK589" s="17"/>
      <c r="CL589" s="18"/>
    </row>
    <row r="590" spans="1:90">
      <c r="A590" s="16"/>
      <c r="B590" s="16"/>
      <c r="C590" s="16"/>
      <c r="D590" s="16"/>
      <c r="E590" s="16"/>
      <c r="F590" s="16"/>
      <c r="G590" s="16"/>
      <c r="H590" s="16"/>
      <c r="I590" s="16"/>
      <c r="J590" s="17"/>
      <c r="K590" s="17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7"/>
      <c r="AQ590" s="17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7"/>
      <c r="BP590" s="16"/>
      <c r="BQ590" s="16"/>
      <c r="BR590" s="16"/>
      <c r="BS590" s="16"/>
      <c r="BT590" s="16"/>
      <c r="BU590" s="17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7"/>
      <c r="CJ590" s="16"/>
      <c r="CK590" s="17"/>
      <c r="CL590" s="18"/>
    </row>
    <row r="591" spans="1:90">
      <c r="A591" s="16"/>
      <c r="B591" s="16"/>
      <c r="C591" s="16"/>
      <c r="D591" s="16"/>
      <c r="E591" s="16"/>
      <c r="F591" s="16"/>
      <c r="G591" s="16"/>
      <c r="H591" s="16"/>
      <c r="I591" s="16"/>
      <c r="J591" s="17"/>
      <c r="K591" s="17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7"/>
      <c r="AQ591" s="17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7"/>
      <c r="BP591" s="16"/>
      <c r="BQ591" s="16"/>
      <c r="BR591" s="16"/>
      <c r="BS591" s="16"/>
      <c r="BT591" s="16"/>
      <c r="BU591" s="17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7"/>
      <c r="CJ591" s="16"/>
      <c r="CK591" s="17"/>
      <c r="CL591" s="18"/>
    </row>
    <row r="592" spans="1:90">
      <c r="A592" s="16"/>
      <c r="B592" s="16"/>
      <c r="C592" s="16"/>
      <c r="D592" s="16"/>
      <c r="E592" s="16"/>
      <c r="F592" s="16"/>
      <c r="G592" s="16"/>
      <c r="H592" s="16"/>
      <c r="I592" s="16"/>
      <c r="J592" s="17"/>
      <c r="K592" s="17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7"/>
      <c r="AQ592" s="17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7"/>
      <c r="BP592" s="16"/>
      <c r="BQ592" s="16"/>
      <c r="BR592" s="16"/>
      <c r="BS592" s="16"/>
      <c r="BT592" s="16"/>
      <c r="BU592" s="17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7"/>
      <c r="CJ592" s="16"/>
      <c r="CK592" s="17"/>
      <c r="CL592" s="18"/>
    </row>
    <row r="593" spans="1:90">
      <c r="A593" s="16"/>
      <c r="B593" s="16"/>
      <c r="C593" s="16"/>
      <c r="D593" s="16"/>
      <c r="E593" s="16"/>
      <c r="F593" s="16"/>
      <c r="G593" s="16"/>
      <c r="H593" s="16"/>
      <c r="I593" s="16"/>
      <c r="J593" s="17"/>
      <c r="K593" s="17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7"/>
      <c r="AQ593" s="17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7"/>
      <c r="BP593" s="16"/>
      <c r="BQ593" s="16"/>
      <c r="BR593" s="16"/>
      <c r="BS593" s="16"/>
      <c r="BT593" s="16"/>
      <c r="BU593" s="17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7"/>
      <c r="CJ593" s="16"/>
      <c r="CK593" s="17"/>
      <c r="CL593" s="18"/>
    </row>
    <row r="594" spans="1:90">
      <c r="A594" s="16"/>
      <c r="B594" s="16"/>
      <c r="C594" s="16"/>
      <c r="D594" s="16"/>
      <c r="E594" s="16"/>
      <c r="F594" s="16"/>
      <c r="G594" s="16"/>
      <c r="H594" s="16"/>
      <c r="I594" s="16"/>
      <c r="J594" s="17"/>
      <c r="K594" s="17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7"/>
      <c r="AQ594" s="17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7"/>
      <c r="BP594" s="16"/>
      <c r="BQ594" s="16"/>
      <c r="BR594" s="16"/>
      <c r="BS594" s="16"/>
      <c r="BT594" s="16"/>
      <c r="BU594" s="17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7"/>
      <c r="CJ594" s="16"/>
      <c r="CK594" s="17"/>
      <c r="CL594" s="18"/>
    </row>
    <row r="595" spans="1:90">
      <c r="A595" s="16"/>
      <c r="B595" s="16"/>
      <c r="C595" s="16"/>
      <c r="D595" s="16"/>
      <c r="E595" s="16"/>
      <c r="F595" s="16"/>
      <c r="G595" s="16"/>
      <c r="H595" s="16"/>
      <c r="I595" s="16"/>
      <c r="J595" s="17"/>
      <c r="K595" s="17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7"/>
      <c r="AQ595" s="17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7"/>
      <c r="BP595" s="16"/>
      <c r="BQ595" s="16"/>
      <c r="BR595" s="16"/>
      <c r="BS595" s="16"/>
      <c r="BT595" s="16"/>
      <c r="BU595" s="17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7"/>
      <c r="CJ595" s="16"/>
      <c r="CK595" s="17"/>
      <c r="CL595" s="18"/>
    </row>
    <row r="596" spans="1:90">
      <c r="A596" s="16"/>
      <c r="B596" s="16"/>
      <c r="C596" s="16"/>
      <c r="D596" s="16"/>
      <c r="E596" s="16"/>
      <c r="F596" s="16"/>
      <c r="G596" s="16"/>
      <c r="H596" s="16"/>
      <c r="I596" s="16"/>
      <c r="J596" s="17"/>
      <c r="K596" s="17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7"/>
      <c r="AQ596" s="17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7"/>
      <c r="BP596" s="16"/>
      <c r="BQ596" s="16"/>
      <c r="BR596" s="16"/>
      <c r="BS596" s="16"/>
      <c r="BT596" s="16"/>
      <c r="BU596" s="17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7"/>
      <c r="CJ596" s="16"/>
      <c r="CK596" s="17"/>
      <c r="CL596" s="18"/>
    </row>
    <row r="597" spans="1:90">
      <c r="A597" s="16"/>
      <c r="B597" s="16"/>
      <c r="C597" s="16"/>
      <c r="D597" s="16"/>
      <c r="E597" s="16"/>
      <c r="F597" s="16"/>
      <c r="G597" s="16"/>
      <c r="H597" s="16"/>
      <c r="I597" s="16"/>
      <c r="J597" s="17"/>
      <c r="K597" s="17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7"/>
      <c r="AQ597" s="17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7"/>
      <c r="BP597" s="16"/>
      <c r="BQ597" s="16"/>
      <c r="BR597" s="16"/>
      <c r="BS597" s="16"/>
      <c r="BT597" s="16"/>
      <c r="BU597" s="17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7"/>
      <c r="CJ597" s="16"/>
      <c r="CK597" s="17"/>
      <c r="CL597" s="18"/>
    </row>
    <row r="598" spans="1:90">
      <c r="A598" s="16"/>
      <c r="B598" s="16"/>
      <c r="C598" s="16"/>
      <c r="D598" s="16"/>
      <c r="E598" s="16"/>
      <c r="F598" s="16"/>
      <c r="G598" s="16"/>
      <c r="H598" s="16"/>
      <c r="I598" s="16"/>
      <c r="J598" s="17"/>
      <c r="K598" s="17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7"/>
      <c r="AQ598" s="17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7"/>
      <c r="BP598" s="16"/>
      <c r="BQ598" s="16"/>
      <c r="BR598" s="16"/>
      <c r="BS598" s="16"/>
      <c r="BT598" s="16"/>
      <c r="BU598" s="17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7"/>
      <c r="CJ598" s="16"/>
      <c r="CK598" s="17"/>
      <c r="CL598" s="18"/>
    </row>
    <row r="599" spans="1:90">
      <c r="A599" s="16"/>
      <c r="B599" s="16"/>
      <c r="C599" s="16"/>
      <c r="D599" s="16"/>
      <c r="E599" s="16"/>
      <c r="F599" s="16"/>
      <c r="G599" s="16"/>
      <c r="H599" s="16"/>
      <c r="I599" s="16"/>
      <c r="J599" s="17"/>
      <c r="K599" s="17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7"/>
      <c r="AQ599" s="17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7"/>
      <c r="BP599" s="16"/>
      <c r="BQ599" s="16"/>
      <c r="BR599" s="16"/>
      <c r="BS599" s="16"/>
      <c r="BT599" s="16"/>
      <c r="BU599" s="17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7"/>
      <c r="CJ599" s="16"/>
      <c r="CK599" s="17"/>
      <c r="CL599" s="18"/>
    </row>
    <row r="600" spans="1:90">
      <c r="A600" s="16"/>
      <c r="B600" s="16"/>
      <c r="C600" s="16"/>
      <c r="D600" s="16"/>
      <c r="E600" s="16"/>
      <c r="F600" s="16"/>
      <c r="G600" s="16"/>
      <c r="H600" s="16"/>
      <c r="I600" s="16"/>
      <c r="J600" s="17"/>
      <c r="K600" s="17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7"/>
      <c r="AQ600" s="17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7"/>
      <c r="BP600" s="16"/>
      <c r="BQ600" s="16"/>
      <c r="BR600" s="16"/>
      <c r="BS600" s="16"/>
      <c r="BT600" s="16"/>
      <c r="BU600" s="17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7"/>
      <c r="CJ600" s="16"/>
      <c r="CK600" s="17"/>
      <c r="CL600" s="18"/>
    </row>
    <row r="601" spans="1:90">
      <c r="A601" s="16"/>
      <c r="B601" s="16"/>
      <c r="C601" s="16"/>
      <c r="D601" s="16"/>
      <c r="E601" s="16"/>
      <c r="F601" s="16"/>
      <c r="G601" s="16"/>
      <c r="H601" s="16"/>
      <c r="I601" s="16"/>
      <c r="J601" s="17"/>
      <c r="K601" s="17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7"/>
      <c r="AQ601" s="17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7"/>
      <c r="BP601" s="16"/>
      <c r="BQ601" s="16"/>
      <c r="BR601" s="16"/>
      <c r="BS601" s="16"/>
      <c r="BT601" s="16"/>
      <c r="BU601" s="17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7"/>
      <c r="CJ601" s="16"/>
      <c r="CK601" s="17"/>
      <c r="CL601" s="18"/>
    </row>
    <row r="602" spans="1:90">
      <c r="A602" s="16"/>
      <c r="B602" s="16"/>
      <c r="C602" s="16"/>
      <c r="D602" s="16"/>
      <c r="E602" s="16"/>
      <c r="F602" s="16"/>
      <c r="G602" s="16"/>
      <c r="H602" s="16"/>
      <c r="I602" s="16"/>
      <c r="J602" s="17"/>
      <c r="K602" s="17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7"/>
      <c r="AQ602" s="17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7"/>
      <c r="BP602" s="16"/>
      <c r="BQ602" s="16"/>
      <c r="BR602" s="16"/>
      <c r="BS602" s="16"/>
      <c r="BT602" s="16"/>
      <c r="BU602" s="17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7"/>
      <c r="CJ602" s="16"/>
      <c r="CK602" s="17"/>
      <c r="CL602" s="18"/>
    </row>
    <row r="603" spans="1:90">
      <c r="A603" s="16"/>
      <c r="B603" s="16"/>
      <c r="C603" s="16"/>
      <c r="D603" s="16"/>
      <c r="E603" s="16"/>
      <c r="F603" s="16"/>
      <c r="G603" s="16"/>
      <c r="H603" s="16"/>
      <c r="I603" s="16"/>
      <c r="J603" s="17"/>
      <c r="K603" s="17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7"/>
      <c r="AQ603" s="17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7"/>
      <c r="BP603" s="16"/>
      <c r="BQ603" s="16"/>
      <c r="BR603" s="16"/>
      <c r="BS603" s="16"/>
      <c r="BT603" s="16"/>
      <c r="BU603" s="17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7"/>
      <c r="CJ603" s="16"/>
      <c r="CK603" s="17"/>
      <c r="CL603" s="18"/>
    </row>
    <row r="604" spans="1:90">
      <c r="A604" s="16"/>
      <c r="B604" s="16"/>
      <c r="C604" s="16"/>
      <c r="D604" s="16"/>
      <c r="E604" s="16"/>
      <c r="F604" s="16"/>
      <c r="G604" s="16"/>
      <c r="H604" s="16"/>
      <c r="I604" s="16"/>
      <c r="J604" s="17"/>
      <c r="K604" s="17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7"/>
      <c r="AQ604" s="17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7"/>
      <c r="BP604" s="16"/>
      <c r="BQ604" s="16"/>
      <c r="BR604" s="16"/>
      <c r="BS604" s="16"/>
      <c r="BT604" s="16"/>
      <c r="BU604" s="17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7"/>
      <c r="CJ604" s="16"/>
      <c r="CK604" s="17"/>
      <c r="CL604" s="18"/>
    </row>
    <row r="605" spans="1:90">
      <c r="A605" s="16"/>
      <c r="B605" s="16"/>
      <c r="C605" s="16"/>
      <c r="D605" s="16"/>
      <c r="E605" s="16"/>
      <c r="F605" s="16"/>
      <c r="G605" s="16"/>
      <c r="H605" s="16"/>
      <c r="I605" s="16"/>
      <c r="J605" s="17"/>
      <c r="K605" s="17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7"/>
      <c r="AQ605" s="17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7"/>
      <c r="BP605" s="16"/>
      <c r="BQ605" s="16"/>
      <c r="BR605" s="16"/>
      <c r="BS605" s="16"/>
      <c r="BT605" s="16"/>
      <c r="BU605" s="17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7"/>
      <c r="CJ605" s="16"/>
      <c r="CK605" s="17"/>
      <c r="CL605" s="18"/>
    </row>
    <row r="606" spans="1:90">
      <c r="A606" s="16"/>
      <c r="B606" s="16"/>
      <c r="C606" s="16"/>
      <c r="D606" s="16"/>
      <c r="E606" s="16"/>
      <c r="F606" s="16"/>
      <c r="G606" s="16"/>
      <c r="H606" s="16"/>
      <c r="I606" s="16"/>
      <c r="J606" s="17"/>
      <c r="K606" s="17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7"/>
      <c r="AQ606" s="17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7"/>
      <c r="BP606" s="16"/>
      <c r="BQ606" s="16"/>
      <c r="BR606" s="16"/>
      <c r="BS606" s="16"/>
      <c r="BT606" s="16"/>
      <c r="BU606" s="17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7"/>
      <c r="CJ606" s="16"/>
      <c r="CK606" s="17"/>
      <c r="CL606" s="18"/>
    </row>
    <row r="607" spans="1:90">
      <c r="A607" s="16"/>
      <c r="B607" s="16"/>
      <c r="C607" s="16"/>
      <c r="D607" s="16"/>
      <c r="E607" s="16"/>
      <c r="F607" s="16"/>
      <c r="G607" s="16"/>
      <c r="H607" s="16"/>
      <c r="I607" s="16"/>
      <c r="J607" s="17"/>
      <c r="K607" s="17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7"/>
      <c r="AQ607" s="17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7"/>
      <c r="BP607" s="16"/>
      <c r="BQ607" s="16"/>
      <c r="BR607" s="16"/>
      <c r="BS607" s="16"/>
      <c r="BT607" s="16"/>
      <c r="BU607" s="17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7"/>
      <c r="CJ607" s="16"/>
      <c r="CK607" s="17"/>
      <c r="CL607" s="18"/>
    </row>
    <row r="608" spans="1:90">
      <c r="A608" s="16"/>
      <c r="B608" s="16"/>
      <c r="C608" s="16"/>
      <c r="D608" s="16"/>
      <c r="E608" s="16"/>
      <c r="F608" s="16"/>
      <c r="G608" s="16"/>
      <c r="H608" s="16"/>
      <c r="I608" s="16"/>
      <c r="J608" s="17"/>
      <c r="K608" s="17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7"/>
      <c r="AQ608" s="17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7"/>
      <c r="BP608" s="16"/>
      <c r="BQ608" s="16"/>
      <c r="BR608" s="16"/>
      <c r="BS608" s="16"/>
      <c r="BT608" s="16"/>
      <c r="BU608" s="17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7"/>
      <c r="CJ608" s="16"/>
      <c r="CK608" s="17"/>
      <c r="CL608" s="18"/>
    </row>
    <row r="609" spans="1:90">
      <c r="A609" s="16"/>
      <c r="B609" s="16"/>
      <c r="C609" s="16"/>
      <c r="D609" s="16"/>
      <c r="E609" s="16"/>
      <c r="F609" s="16"/>
      <c r="G609" s="16"/>
      <c r="H609" s="16"/>
      <c r="I609" s="16"/>
      <c r="J609" s="17"/>
      <c r="K609" s="17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7"/>
      <c r="AQ609" s="17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7"/>
      <c r="BP609" s="16"/>
      <c r="BQ609" s="16"/>
      <c r="BR609" s="16"/>
      <c r="BS609" s="16"/>
      <c r="BT609" s="16"/>
      <c r="BU609" s="17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7"/>
      <c r="CJ609" s="16"/>
      <c r="CK609" s="17"/>
      <c r="CL609" s="18"/>
    </row>
    <row r="610" spans="1:90">
      <c r="A610" s="16"/>
      <c r="B610" s="16"/>
      <c r="C610" s="16"/>
      <c r="D610" s="16"/>
      <c r="E610" s="16"/>
      <c r="F610" s="16"/>
      <c r="G610" s="16"/>
      <c r="H610" s="16"/>
      <c r="I610" s="16"/>
      <c r="J610" s="17"/>
      <c r="K610" s="17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7"/>
      <c r="AQ610" s="17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7"/>
      <c r="BP610" s="16"/>
      <c r="BQ610" s="16"/>
      <c r="BR610" s="16"/>
      <c r="BS610" s="16"/>
      <c r="BT610" s="16"/>
      <c r="BU610" s="17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7"/>
      <c r="CJ610" s="16"/>
      <c r="CK610" s="17"/>
      <c r="CL610" s="18"/>
    </row>
    <row r="611" spans="1:90">
      <c r="A611" s="16"/>
      <c r="B611" s="16"/>
      <c r="C611" s="16"/>
      <c r="D611" s="16"/>
      <c r="E611" s="16"/>
      <c r="F611" s="16"/>
      <c r="G611" s="16"/>
      <c r="H611" s="16"/>
      <c r="I611" s="16"/>
      <c r="J611" s="17"/>
      <c r="K611" s="17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7"/>
      <c r="AQ611" s="17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7"/>
      <c r="BP611" s="16"/>
      <c r="BQ611" s="16"/>
      <c r="BR611" s="16"/>
      <c r="BS611" s="16"/>
      <c r="BT611" s="16"/>
      <c r="BU611" s="17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7"/>
      <c r="CJ611" s="16"/>
      <c r="CK611" s="17"/>
      <c r="CL611" s="18"/>
    </row>
    <row r="612" spans="1:90">
      <c r="A612" s="16"/>
      <c r="B612" s="16"/>
      <c r="C612" s="16"/>
      <c r="D612" s="16"/>
      <c r="E612" s="16"/>
      <c r="F612" s="16"/>
      <c r="G612" s="16"/>
      <c r="H612" s="16"/>
      <c r="I612" s="16"/>
      <c r="J612" s="17"/>
      <c r="K612" s="17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7"/>
      <c r="AQ612" s="17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7"/>
      <c r="BP612" s="16"/>
      <c r="BQ612" s="16"/>
      <c r="BR612" s="16"/>
      <c r="BS612" s="16"/>
      <c r="BT612" s="16"/>
      <c r="BU612" s="17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7"/>
      <c r="CJ612" s="16"/>
      <c r="CK612" s="17"/>
      <c r="CL612" s="18"/>
    </row>
    <row r="613" spans="1:90">
      <c r="A613" s="16"/>
      <c r="B613" s="16"/>
      <c r="C613" s="16"/>
      <c r="D613" s="16"/>
      <c r="E613" s="16"/>
      <c r="F613" s="16"/>
      <c r="G613" s="16"/>
      <c r="H613" s="16"/>
      <c r="I613" s="16"/>
      <c r="J613" s="17"/>
      <c r="K613" s="17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7"/>
      <c r="AQ613" s="17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7"/>
      <c r="BP613" s="16"/>
      <c r="BQ613" s="16"/>
      <c r="BR613" s="16"/>
      <c r="BS613" s="16"/>
      <c r="BT613" s="16"/>
      <c r="BU613" s="17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7"/>
      <c r="CJ613" s="16"/>
      <c r="CK613" s="17"/>
      <c r="CL613" s="18"/>
    </row>
    <row r="614" spans="1:90">
      <c r="A614" s="16"/>
      <c r="B614" s="16"/>
      <c r="C614" s="16"/>
      <c r="D614" s="16"/>
      <c r="E614" s="16"/>
      <c r="F614" s="16"/>
      <c r="G614" s="16"/>
      <c r="H614" s="16"/>
      <c r="I614" s="16"/>
      <c r="J614" s="17"/>
      <c r="K614" s="17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7"/>
      <c r="AQ614" s="17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7"/>
      <c r="BP614" s="16"/>
      <c r="BQ614" s="16"/>
      <c r="BR614" s="16"/>
      <c r="BS614" s="16"/>
      <c r="BT614" s="16"/>
      <c r="BU614" s="17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7"/>
      <c r="CJ614" s="16"/>
      <c r="CK614" s="17"/>
      <c r="CL614" s="18"/>
    </row>
    <row r="615" spans="1:90">
      <c r="A615" s="16"/>
      <c r="B615" s="16"/>
      <c r="C615" s="16"/>
      <c r="D615" s="16"/>
      <c r="E615" s="16"/>
      <c r="F615" s="16"/>
      <c r="G615" s="16"/>
      <c r="H615" s="16"/>
      <c r="I615" s="16"/>
      <c r="J615" s="17"/>
      <c r="K615" s="17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7"/>
      <c r="AQ615" s="17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7"/>
      <c r="BP615" s="16"/>
      <c r="BQ615" s="16"/>
      <c r="BR615" s="16"/>
      <c r="BS615" s="16"/>
      <c r="BT615" s="16"/>
      <c r="BU615" s="17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7"/>
      <c r="CJ615" s="16"/>
      <c r="CK615" s="17"/>
      <c r="CL615" s="18"/>
    </row>
    <row r="616" spans="1:90">
      <c r="A616" s="16"/>
      <c r="B616" s="16"/>
      <c r="C616" s="16"/>
      <c r="D616" s="16"/>
      <c r="E616" s="16"/>
      <c r="F616" s="16"/>
      <c r="G616" s="16"/>
      <c r="H616" s="16"/>
      <c r="I616" s="16"/>
      <c r="J616" s="17"/>
      <c r="K616" s="17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7"/>
      <c r="AQ616" s="17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7"/>
      <c r="BP616" s="16"/>
      <c r="BQ616" s="16"/>
      <c r="BR616" s="16"/>
      <c r="BS616" s="16"/>
      <c r="BT616" s="16"/>
      <c r="BU616" s="17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7"/>
      <c r="CJ616" s="16"/>
      <c r="CK616" s="17"/>
      <c r="CL616" s="18"/>
    </row>
    <row r="617" spans="1:90">
      <c r="A617" s="16"/>
      <c r="B617" s="16"/>
      <c r="C617" s="16"/>
      <c r="D617" s="16"/>
      <c r="E617" s="16"/>
      <c r="F617" s="16"/>
      <c r="G617" s="16"/>
      <c r="H617" s="16"/>
      <c r="I617" s="16"/>
      <c r="J617" s="17"/>
      <c r="K617" s="17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7"/>
      <c r="AQ617" s="17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7"/>
      <c r="BP617" s="16"/>
      <c r="BQ617" s="16"/>
      <c r="BR617" s="16"/>
      <c r="BS617" s="16"/>
      <c r="BT617" s="16"/>
      <c r="BU617" s="17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7"/>
      <c r="CJ617" s="16"/>
      <c r="CK617" s="17"/>
      <c r="CL617" s="18"/>
    </row>
    <row r="618" spans="1:90">
      <c r="A618" s="16"/>
      <c r="B618" s="16"/>
      <c r="C618" s="16"/>
      <c r="D618" s="16"/>
      <c r="E618" s="16"/>
      <c r="F618" s="16"/>
      <c r="G618" s="16"/>
      <c r="H618" s="16"/>
      <c r="I618" s="16"/>
      <c r="J618" s="17"/>
      <c r="K618" s="17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7"/>
      <c r="AQ618" s="17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7"/>
      <c r="BP618" s="16"/>
      <c r="BQ618" s="16"/>
      <c r="BR618" s="16"/>
      <c r="BS618" s="16"/>
      <c r="BT618" s="16"/>
      <c r="BU618" s="17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7"/>
      <c r="CJ618" s="16"/>
      <c r="CK618" s="17"/>
      <c r="CL618" s="18"/>
    </row>
    <row r="619" spans="1:90">
      <c r="A619" s="16"/>
      <c r="B619" s="16"/>
      <c r="C619" s="16"/>
      <c r="D619" s="16"/>
      <c r="E619" s="16"/>
      <c r="F619" s="16"/>
      <c r="G619" s="16"/>
      <c r="H619" s="16"/>
      <c r="I619" s="16"/>
      <c r="J619" s="17"/>
      <c r="K619" s="17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7"/>
      <c r="AQ619" s="17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7"/>
      <c r="BP619" s="16"/>
      <c r="BQ619" s="16"/>
      <c r="BR619" s="16"/>
      <c r="BS619" s="16"/>
      <c r="BT619" s="16"/>
      <c r="BU619" s="17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7"/>
      <c r="CJ619" s="16"/>
      <c r="CK619" s="17"/>
      <c r="CL619" s="18"/>
    </row>
    <row r="620" spans="1:90">
      <c r="A620" s="16"/>
      <c r="B620" s="16"/>
      <c r="C620" s="16"/>
      <c r="D620" s="16"/>
      <c r="E620" s="16"/>
      <c r="F620" s="16"/>
      <c r="G620" s="16"/>
      <c r="H620" s="16"/>
      <c r="I620" s="16"/>
      <c r="J620" s="17"/>
      <c r="K620" s="17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7"/>
      <c r="AQ620" s="17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7"/>
      <c r="BP620" s="16"/>
      <c r="BQ620" s="16"/>
      <c r="BR620" s="16"/>
      <c r="BS620" s="16"/>
      <c r="BT620" s="16"/>
      <c r="BU620" s="17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7"/>
      <c r="CJ620" s="16"/>
      <c r="CK620" s="17"/>
      <c r="CL620" s="18"/>
    </row>
    <row r="621" spans="1:90">
      <c r="A621" s="16"/>
      <c r="B621" s="16"/>
      <c r="C621" s="16"/>
      <c r="D621" s="16"/>
      <c r="E621" s="16"/>
      <c r="F621" s="16"/>
      <c r="G621" s="16"/>
      <c r="H621" s="16"/>
      <c r="I621" s="16"/>
      <c r="J621" s="17"/>
      <c r="K621" s="17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7"/>
      <c r="AQ621" s="17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7"/>
      <c r="BP621" s="16"/>
      <c r="BQ621" s="16"/>
      <c r="BR621" s="16"/>
      <c r="BS621" s="16"/>
      <c r="BT621" s="16"/>
      <c r="BU621" s="17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7"/>
      <c r="CJ621" s="16"/>
      <c r="CK621" s="17"/>
      <c r="CL621" s="18"/>
    </row>
    <row r="622" spans="1:90">
      <c r="A622" s="16"/>
      <c r="B622" s="16"/>
      <c r="C622" s="16"/>
      <c r="D622" s="16"/>
      <c r="E622" s="16"/>
      <c r="F622" s="16"/>
      <c r="G622" s="16"/>
      <c r="H622" s="16"/>
      <c r="I622" s="16"/>
      <c r="J622" s="17"/>
      <c r="K622" s="17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7"/>
      <c r="AQ622" s="17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7"/>
      <c r="BP622" s="16"/>
      <c r="BQ622" s="16"/>
      <c r="BR622" s="16"/>
      <c r="BS622" s="16"/>
      <c r="BT622" s="16"/>
      <c r="BU622" s="17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7"/>
      <c r="CJ622" s="16"/>
      <c r="CK622" s="17"/>
      <c r="CL622" s="18"/>
    </row>
    <row r="623" spans="1:90">
      <c r="A623" s="16"/>
      <c r="B623" s="16"/>
      <c r="C623" s="16"/>
      <c r="D623" s="16"/>
      <c r="E623" s="16"/>
      <c r="F623" s="16"/>
      <c r="G623" s="16"/>
      <c r="H623" s="16"/>
      <c r="I623" s="16"/>
      <c r="J623" s="17"/>
      <c r="K623" s="17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7"/>
      <c r="AQ623" s="17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7"/>
      <c r="BP623" s="16"/>
      <c r="BQ623" s="16"/>
      <c r="BR623" s="16"/>
      <c r="BS623" s="16"/>
      <c r="BT623" s="16"/>
      <c r="BU623" s="17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7"/>
      <c r="CJ623" s="16"/>
      <c r="CK623" s="17"/>
      <c r="CL623" s="18"/>
    </row>
    <row r="624" spans="1:90">
      <c r="A624" s="16"/>
      <c r="B624" s="16"/>
      <c r="C624" s="16"/>
      <c r="D624" s="16"/>
      <c r="E624" s="16"/>
      <c r="F624" s="16"/>
      <c r="G624" s="16"/>
      <c r="H624" s="16"/>
      <c r="I624" s="16"/>
      <c r="J624" s="17"/>
      <c r="K624" s="17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7"/>
      <c r="AQ624" s="17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7"/>
      <c r="BP624" s="16"/>
      <c r="BQ624" s="16"/>
      <c r="BR624" s="16"/>
      <c r="BS624" s="16"/>
      <c r="BT624" s="16"/>
      <c r="BU624" s="17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7"/>
      <c r="CJ624" s="16"/>
      <c r="CK624" s="17"/>
      <c r="CL624" s="18"/>
    </row>
    <row r="625" spans="1:90">
      <c r="A625" s="16"/>
      <c r="B625" s="16"/>
      <c r="C625" s="16"/>
      <c r="D625" s="16"/>
      <c r="E625" s="16"/>
      <c r="F625" s="16"/>
      <c r="G625" s="16"/>
      <c r="H625" s="16"/>
      <c r="I625" s="16"/>
      <c r="J625" s="17"/>
      <c r="K625" s="17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7"/>
      <c r="AQ625" s="17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7"/>
      <c r="BP625" s="16"/>
      <c r="BQ625" s="16"/>
      <c r="BR625" s="16"/>
      <c r="BS625" s="16"/>
      <c r="BT625" s="16"/>
      <c r="BU625" s="17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7"/>
      <c r="CJ625" s="16"/>
      <c r="CK625" s="17"/>
      <c r="CL625" s="18"/>
    </row>
    <row r="626" spans="1:90">
      <c r="A626" s="16"/>
      <c r="B626" s="16"/>
      <c r="C626" s="16"/>
      <c r="D626" s="16"/>
      <c r="E626" s="16"/>
      <c r="F626" s="16"/>
      <c r="G626" s="16"/>
      <c r="H626" s="16"/>
      <c r="I626" s="16"/>
      <c r="J626" s="17"/>
      <c r="K626" s="17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7"/>
      <c r="AQ626" s="17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7"/>
      <c r="BP626" s="16"/>
      <c r="BQ626" s="16"/>
      <c r="BR626" s="16"/>
      <c r="BS626" s="16"/>
      <c r="BT626" s="16"/>
      <c r="BU626" s="17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7"/>
      <c r="CJ626" s="16"/>
      <c r="CK626" s="17"/>
      <c r="CL626" s="18"/>
    </row>
    <row r="627" spans="1:90">
      <c r="A627" s="16"/>
      <c r="B627" s="16"/>
      <c r="C627" s="16"/>
      <c r="D627" s="16"/>
      <c r="E627" s="16"/>
      <c r="F627" s="16"/>
      <c r="G627" s="16"/>
      <c r="H627" s="16"/>
      <c r="I627" s="16"/>
      <c r="J627" s="17"/>
      <c r="K627" s="17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7"/>
      <c r="AQ627" s="17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7"/>
      <c r="BP627" s="16"/>
      <c r="BQ627" s="16"/>
      <c r="BR627" s="16"/>
      <c r="BS627" s="16"/>
      <c r="BT627" s="16"/>
      <c r="BU627" s="17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7"/>
      <c r="CJ627" s="16"/>
      <c r="CK627" s="17"/>
      <c r="CL627" s="18"/>
    </row>
    <row r="628" spans="1:90">
      <c r="A628" s="16"/>
      <c r="B628" s="16"/>
      <c r="C628" s="16"/>
      <c r="D628" s="16"/>
      <c r="E628" s="16"/>
      <c r="F628" s="16"/>
      <c r="G628" s="16"/>
      <c r="H628" s="16"/>
      <c r="I628" s="16"/>
      <c r="J628" s="17"/>
      <c r="K628" s="17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7"/>
      <c r="AQ628" s="17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7"/>
      <c r="BP628" s="16"/>
      <c r="BQ628" s="16"/>
      <c r="BR628" s="16"/>
      <c r="BS628" s="16"/>
      <c r="BT628" s="16"/>
      <c r="BU628" s="17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7"/>
      <c r="CJ628" s="16"/>
      <c r="CK628" s="17"/>
      <c r="CL628" s="18"/>
    </row>
    <row r="629" spans="1:90">
      <c r="A629" s="16"/>
      <c r="B629" s="16"/>
      <c r="C629" s="16"/>
      <c r="D629" s="16"/>
      <c r="E629" s="16"/>
      <c r="F629" s="16"/>
      <c r="G629" s="16"/>
      <c r="H629" s="16"/>
      <c r="I629" s="16"/>
      <c r="J629" s="17"/>
      <c r="K629" s="17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7"/>
      <c r="AQ629" s="17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7"/>
      <c r="BP629" s="16"/>
      <c r="BQ629" s="16"/>
      <c r="BR629" s="16"/>
      <c r="BS629" s="16"/>
      <c r="BT629" s="16"/>
      <c r="BU629" s="17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7"/>
      <c r="CJ629" s="16"/>
      <c r="CK629" s="17"/>
      <c r="CL629" s="18"/>
    </row>
    <row r="630" spans="1:90">
      <c r="A630" s="16"/>
      <c r="B630" s="16"/>
      <c r="C630" s="16"/>
      <c r="D630" s="16"/>
      <c r="E630" s="16"/>
      <c r="F630" s="16"/>
      <c r="G630" s="16"/>
      <c r="H630" s="16"/>
      <c r="I630" s="16"/>
      <c r="J630" s="17"/>
      <c r="K630" s="17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7"/>
      <c r="AQ630" s="17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7"/>
      <c r="BP630" s="16"/>
      <c r="BQ630" s="16"/>
      <c r="BR630" s="16"/>
      <c r="BS630" s="16"/>
      <c r="BT630" s="16"/>
      <c r="BU630" s="17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7"/>
      <c r="CJ630" s="16"/>
      <c r="CK630" s="17"/>
      <c r="CL630" s="18"/>
    </row>
    <row r="631" spans="1:90">
      <c r="A631" s="16"/>
      <c r="B631" s="16"/>
      <c r="C631" s="16"/>
      <c r="D631" s="16"/>
      <c r="E631" s="16"/>
      <c r="F631" s="16"/>
      <c r="G631" s="16"/>
      <c r="H631" s="16"/>
      <c r="I631" s="16"/>
      <c r="J631" s="17"/>
      <c r="K631" s="17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7"/>
      <c r="AQ631" s="17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7"/>
      <c r="BP631" s="16"/>
      <c r="BQ631" s="16"/>
      <c r="BR631" s="16"/>
      <c r="BS631" s="16"/>
      <c r="BT631" s="16"/>
      <c r="BU631" s="17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7"/>
      <c r="CJ631" s="16"/>
      <c r="CK631" s="17"/>
      <c r="CL631" s="18"/>
    </row>
    <row r="632" spans="1:90">
      <c r="A632" s="16"/>
      <c r="B632" s="16"/>
      <c r="C632" s="16"/>
      <c r="D632" s="16"/>
      <c r="E632" s="16"/>
      <c r="F632" s="16"/>
      <c r="G632" s="16"/>
      <c r="H632" s="16"/>
      <c r="I632" s="16"/>
      <c r="J632" s="17"/>
      <c r="K632" s="17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7"/>
      <c r="AQ632" s="17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7"/>
      <c r="BP632" s="16"/>
      <c r="BQ632" s="16"/>
      <c r="BR632" s="16"/>
      <c r="BS632" s="16"/>
      <c r="BT632" s="16"/>
      <c r="BU632" s="17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7"/>
      <c r="CJ632" s="16"/>
      <c r="CK632" s="17"/>
      <c r="CL632" s="18"/>
    </row>
    <row r="633" spans="1:90">
      <c r="A633" s="16"/>
      <c r="B633" s="16"/>
      <c r="C633" s="16"/>
      <c r="D633" s="16"/>
      <c r="E633" s="16"/>
      <c r="F633" s="16"/>
      <c r="G633" s="16"/>
      <c r="H633" s="16"/>
      <c r="I633" s="16"/>
      <c r="J633" s="17"/>
      <c r="K633" s="17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7"/>
      <c r="AQ633" s="17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7"/>
      <c r="BP633" s="16"/>
      <c r="BQ633" s="16"/>
      <c r="BR633" s="16"/>
      <c r="BS633" s="16"/>
      <c r="BT633" s="16"/>
      <c r="BU633" s="17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7"/>
      <c r="CJ633" s="16"/>
      <c r="CK633" s="17"/>
      <c r="CL633" s="18"/>
    </row>
    <row r="634" spans="1:90">
      <c r="A634" s="16"/>
      <c r="B634" s="16"/>
      <c r="C634" s="16"/>
      <c r="D634" s="16"/>
      <c r="E634" s="16"/>
      <c r="F634" s="16"/>
      <c r="G634" s="16"/>
      <c r="H634" s="16"/>
      <c r="I634" s="16"/>
      <c r="J634" s="17"/>
      <c r="K634" s="17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7"/>
      <c r="AQ634" s="17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7"/>
      <c r="BP634" s="16"/>
      <c r="BQ634" s="16"/>
      <c r="BR634" s="16"/>
      <c r="BS634" s="16"/>
      <c r="BT634" s="16"/>
      <c r="BU634" s="17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7"/>
      <c r="CJ634" s="16"/>
      <c r="CK634" s="17"/>
      <c r="CL634" s="18"/>
    </row>
    <row r="635" spans="1:90">
      <c r="A635" s="16"/>
      <c r="B635" s="16"/>
      <c r="C635" s="16"/>
      <c r="D635" s="16"/>
      <c r="E635" s="16"/>
      <c r="F635" s="16"/>
      <c r="G635" s="16"/>
      <c r="H635" s="16"/>
      <c r="I635" s="16"/>
      <c r="J635" s="17"/>
      <c r="K635" s="17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7"/>
      <c r="AQ635" s="17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7"/>
      <c r="BP635" s="16"/>
      <c r="BQ635" s="16"/>
      <c r="BR635" s="16"/>
      <c r="BS635" s="16"/>
      <c r="BT635" s="16"/>
      <c r="BU635" s="17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7"/>
      <c r="CJ635" s="16"/>
      <c r="CK635" s="17"/>
      <c r="CL635" s="18"/>
    </row>
    <row r="636" spans="1:90">
      <c r="A636" s="16"/>
      <c r="B636" s="16"/>
      <c r="C636" s="16"/>
      <c r="D636" s="16"/>
      <c r="E636" s="16"/>
      <c r="F636" s="16"/>
      <c r="G636" s="16"/>
      <c r="H636" s="16"/>
      <c r="I636" s="16"/>
      <c r="J636" s="17"/>
      <c r="K636" s="17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7"/>
      <c r="AQ636" s="17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7"/>
      <c r="BP636" s="16"/>
      <c r="BQ636" s="16"/>
      <c r="BR636" s="16"/>
      <c r="BS636" s="16"/>
      <c r="BT636" s="16"/>
      <c r="BU636" s="17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7"/>
      <c r="CJ636" s="16"/>
      <c r="CK636" s="17"/>
      <c r="CL636" s="18"/>
    </row>
    <row r="637" spans="1:90">
      <c r="A637" s="16"/>
      <c r="B637" s="16"/>
      <c r="C637" s="16"/>
      <c r="D637" s="16"/>
      <c r="E637" s="16"/>
      <c r="F637" s="16"/>
      <c r="G637" s="16"/>
      <c r="H637" s="16"/>
      <c r="I637" s="16"/>
      <c r="J637" s="17"/>
      <c r="K637" s="17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7"/>
      <c r="AQ637" s="17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7"/>
      <c r="BP637" s="16"/>
      <c r="BQ637" s="16"/>
      <c r="BR637" s="16"/>
      <c r="BS637" s="16"/>
      <c r="BT637" s="16"/>
      <c r="BU637" s="17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7"/>
      <c r="CJ637" s="16"/>
      <c r="CK637" s="17"/>
      <c r="CL637" s="18"/>
    </row>
    <row r="638" spans="1:90">
      <c r="A638" s="16"/>
      <c r="B638" s="16"/>
      <c r="C638" s="16"/>
      <c r="D638" s="16"/>
      <c r="E638" s="16"/>
      <c r="F638" s="16"/>
      <c r="G638" s="16"/>
      <c r="H638" s="16"/>
      <c r="I638" s="16"/>
      <c r="J638" s="17"/>
      <c r="K638" s="17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7"/>
      <c r="AQ638" s="17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7"/>
      <c r="BP638" s="16"/>
      <c r="BQ638" s="16"/>
      <c r="BR638" s="16"/>
      <c r="BS638" s="16"/>
      <c r="BT638" s="16"/>
      <c r="BU638" s="17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7"/>
      <c r="CJ638" s="16"/>
      <c r="CK638" s="17"/>
      <c r="CL638" s="18"/>
    </row>
    <row r="639" spans="1:90">
      <c r="A639" s="16"/>
      <c r="B639" s="16"/>
      <c r="C639" s="16"/>
      <c r="D639" s="16"/>
      <c r="E639" s="16"/>
      <c r="F639" s="16"/>
      <c r="G639" s="16"/>
      <c r="H639" s="16"/>
      <c r="I639" s="16"/>
      <c r="J639" s="17"/>
      <c r="K639" s="17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7"/>
      <c r="AQ639" s="17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7"/>
      <c r="BP639" s="16"/>
      <c r="BQ639" s="16"/>
      <c r="BR639" s="16"/>
      <c r="BS639" s="16"/>
      <c r="BT639" s="16"/>
      <c r="BU639" s="17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7"/>
      <c r="CJ639" s="16"/>
      <c r="CK639" s="17"/>
      <c r="CL639" s="18"/>
    </row>
    <row r="640" spans="1:90">
      <c r="A640" s="16"/>
      <c r="B640" s="16"/>
      <c r="C640" s="16"/>
      <c r="D640" s="16"/>
      <c r="E640" s="16"/>
      <c r="F640" s="16"/>
      <c r="G640" s="16"/>
      <c r="H640" s="16"/>
      <c r="I640" s="16"/>
      <c r="J640" s="17"/>
      <c r="K640" s="17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7"/>
      <c r="AQ640" s="17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7"/>
      <c r="BP640" s="16"/>
      <c r="BQ640" s="16"/>
      <c r="BR640" s="16"/>
      <c r="BS640" s="16"/>
      <c r="BT640" s="16"/>
      <c r="BU640" s="17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7"/>
      <c r="CJ640" s="16"/>
      <c r="CK640" s="17"/>
      <c r="CL640" s="18"/>
    </row>
    <row r="641" spans="1:90">
      <c r="A641" s="16"/>
      <c r="B641" s="16"/>
      <c r="C641" s="16"/>
      <c r="D641" s="16"/>
      <c r="E641" s="16"/>
      <c r="F641" s="16"/>
      <c r="G641" s="16"/>
      <c r="H641" s="16"/>
      <c r="I641" s="16"/>
      <c r="J641" s="17"/>
      <c r="K641" s="17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7"/>
      <c r="AQ641" s="17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7"/>
      <c r="BP641" s="16"/>
      <c r="BQ641" s="16"/>
      <c r="BR641" s="16"/>
      <c r="BS641" s="16"/>
      <c r="BT641" s="16"/>
      <c r="BU641" s="17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7"/>
      <c r="CJ641" s="16"/>
      <c r="CK641" s="17"/>
      <c r="CL641" s="18"/>
    </row>
    <row r="642" spans="1:90">
      <c r="A642" s="16"/>
      <c r="B642" s="16"/>
      <c r="C642" s="16"/>
      <c r="D642" s="16"/>
      <c r="E642" s="16"/>
      <c r="F642" s="16"/>
      <c r="G642" s="16"/>
      <c r="H642" s="16"/>
      <c r="I642" s="16"/>
      <c r="J642" s="17"/>
      <c r="K642" s="17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7"/>
      <c r="AQ642" s="17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7"/>
      <c r="BP642" s="16"/>
      <c r="BQ642" s="16"/>
      <c r="BR642" s="16"/>
      <c r="BS642" s="16"/>
      <c r="BT642" s="16"/>
      <c r="BU642" s="17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7"/>
      <c r="CJ642" s="16"/>
      <c r="CK642" s="17"/>
      <c r="CL642" s="18"/>
    </row>
    <row r="643" spans="1:90">
      <c r="A643" s="16"/>
      <c r="B643" s="16"/>
      <c r="C643" s="16"/>
      <c r="D643" s="16"/>
      <c r="E643" s="16"/>
      <c r="F643" s="16"/>
      <c r="G643" s="16"/>
      <c r="H643" s="16"/>
      <c r="I643" s="16"/>
      <c r="J643" s="17"/>
      <c r="K643" s="17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7"/>
      <c r="AQ643" s="17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7"/>
      <c r="BP643" s="16"/>
      <c r="BQ643" s="16"/>
      <c r="BR643" s="16"/>
      <c r="BS643" s="16"/>
      <c r="BT643" s="16"/>
      <c r="BU643" s="17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7"/>
      <c r="CJ643" s="16"/>
      <c r="CK643" s="17"/>
      <c r="CL643" s="18"/>
    </row>
    <row r="644" spans="1:90">
      <c r="A644" s="16"/>
      <c r="B644" s="16"/>
      <c r="C644" s="16"/>
      <c r="D644" s="16"/>
      <c r="E644" s="16"/>
      <c r="F644" s="16"/>
      <c r="G644" s="16"/>
      <c r="H644" s="16"/>
      <c r="I644" s="16"/>
      <c r="J644" s="17"/>
      <c r="K644" s="17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7"/>
      <c r="AQ644" s="17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7"/>
      <c r="BP644" s="16"/>
      <c r="BQ644" s="16"/>
      <c r="BR644" s="16"/>
      <c r="BS644" s="16"/>
      <c r="BT644" s="16"/>
      <c r="BU644" s="17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7"/>
      <c r="CJ644" s="16"/>
      <c r="CK644" s="17"/>
      <c r="CL644" s="18"/>
    </row>
    <row r="645" spans="1:90">
      <c r="A645" s="16"/>
      <c r="B645" s="16"/>
      <c r="C645" s="16"/>
      <c r="D645" s="16"/>
      <c r="E645" s="16"/>
      <c r="F645" s="16"/>
      <c r="G645" s="16"/>
      <c r="H645" s="16"/>
      <c r="I645" s="16"/>
      <c r="J645" s="17"/>
      <c r="K645" s="17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7"/>
      <c r="AQ645" s="17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7"/>
      <c r="BP645" s="16"/>
      <c r="BQ645" s="16"/>
      <c r="BR645" s="16"/>
      <c r="BS645" s="16"/>
      <c r="BT645" s="16"/>
      <c r="BU645" s="17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7"/>
      <c r="CJ645" s="16"/>
      <c r="CK645" s="17"/>
      <c r="CL645" s="18"/>
    </row>
    <row r="646" spans="1:90">
      <c r="A646" s="16"/>
      <c r="B646" s="16"/>
      <c r="C646" s="16"/>
      <c r="D646" s="16"/>
      <c r="E646" s="16"/>
      <c r="F646" s="16"/>
      <c r="G646" s="16"/>
      <c r="H646" s="16"/>
      <c r="I646" s="16"/>
      <c r="J646" s="17"/>
      <c r="K646" s="17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7"/>
      <c r="AQ646" s="17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7"/>
      <c r="BP646" s="16"/>
      <c r="BQ646" s="16"/>
      <c r="BR646" s="16"/>
      <c r="BS646" s="16"/>
      <c r="BT646" s="16"/>
      <c r="BU646" s="17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7"/>
      <c r="CJ646" s="16"/>
      <c r="CK646" s="17"/>
      <c r="CL646" s="18"/>
    </row>
    <row r="647" spans="1:90">
      <c r="A647" s="16"/>
      <c r="B647" s="16"/>
      <c r="C647" s="16"/>
      <c r="D647" s="16"/>
      <c r="E647" s="16"/>
      <c r="F647" s="16"/>
      <c r="G647" s="16"/>
      <c r="H647" s="16"/>
      <c r="I647" s="16"/>
      <c r="J647" s="17"/>
      <c r="K647" s="17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7"/>
      <c r="AQ647" s="17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7"/>
      <c r="BP647" s="16"/>
      <c r="BQ647" s="16"/>
      <c r="BR647" s="16"/>
      <c r="BS647" s="16"/>
      <c r="BT647" s="16"/>
      <c r="BU647" s="17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7"/>
      <c r="CJ647" s="16"/>
      <c r="CK647" s="17"/>
      <c r="CL647" s="18"/>
    </row>
    <row r="648" spans="1:90">
      <c r="A648" s="16"/>
      <c r="B648" s="16"/>
      <c r="C648" s="16"/>
      <c r="D648" s="16"/>
      <c r="E648" s="16"/>
      <c r="F648" s="16"/>
      <c r="G648" s="16"/>
      <c r="H648" s="16"/>
      <c r="I648" s="16"/>
      <c r="J648" s="17"/>
      <c r="K648" s="17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7"/>
      <c r="AQ648" s="17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7"/>
      <c r="BP648" s="16"/>
      <c r="BQ648" s="16"/>
      <c r="BR648" s="16"/>
      <c r="BS648" s="16"/>
      <c r="BT648" s="16"/>
      <c r="BU648" s="17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7"/>
      <c r="CJ648" s="16"/>
      <c r="CK648" s="17"/>
      <c r="CL648" s="18"/>
    </row>
    <row r="649" spans="1:90">
      <c r="A649" s="16"/>
      <c r="B649" s="16"/>
      <c r="C649" s="16"/>
      <c r="D649" s="16"/>
      <c r="E649" s="16"/>
      <c r="F649" s="16"/>
      <c r="G649" s="16"/>
      <c r="H649" s="16"/>
      <c r="I649" s="16"/>
      <c r="J649" s="17"/>
      <c r="K649" s="17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7"/>
      <c r="AQ649" s="17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7"/>
      <c r="BP649" s="16"/>
      <c r="BQ649" s="16"/>
      <c r="BR649" s="16"/>
      <c r="BS649" s="16"/>
      <c r="BT649" s="16"/>
      <c r="BU649" s="17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7"/>
      <c r="CJ649" s="16"/>
      <c r="CK649" s="17"/>
      <c r="CL649" s="18"/>
    </row>
    <row r="650" spans="1:90">
      <c r="A650" s="16"/>
      <c r="B650" s="16"/>
      <c r="C650" s="16"/>
      <c r="D650" s="16"/>
      <c r="E650" s="16"/>
      <c r="F650" s="16"/>
      <c r="G650" s="16"/>
      <c r="H650" s="16"/>
      <c r="I650" s="16"/>
      <c r="J650" s="17"/>
      <c r="K650" s="17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7"/>
      <c r="AQ650" s="17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7"/>
      <c r="BP650" s="16"/>
      <c r="BQ650" s="16"/>
      <c r="BR650" s="16"/>
      <c r="BS650" s="16"/>
      <c r="BT650" s="16"/>
      <c r="BU650" s="17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7"/>
      <c r="CJ650" s="16"/>
      <c r="CK650" s="17"/>
      <c r="CL650" s="18"/>
    </row>
    <row r="651" spans="1:90">
      <c r="A651" s="16"/>
      <c r="B651" s="16"/>
      <c r="C651" s="16"/>
      <c r="D651" s="16"/>
      <c r="E651" s="16"/>
      <c r="F651" s="16"/>
      <c r="G651" s="16"/>
      <c r="H651" s="16"/>
      <c r="I651" s="16"/>
      <c r="J651" s="17"/>
      <c r="K651" s="17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7"/>
      <c r="AQ651" s="17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7"/>
      <c r="BP651" s="16"/>
      <c r="BQ651" s="16"/>
      <c r="BR651" s="16"/>
      <c r="BS651" s="16"/>
      <c r="BT651" s="16"/>
      <c r="BU651" s="17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7"/>
      <c r="CJ651" s="16"/>
      <c r="CK651" s="17"/>
      <c r="CL651" s="18"/>
    </row>
    <row r="652" spans="1:90">
      <c r="A652" s="16"/>
      <c r="B652" s="16"/>
      <c r="C652" s="16"/>
      <c r="D652" s="16"/>
      <c r="E652" s="16"/>
      <c r="F652" s="16"/>
      <c r="G652" s="16"/>
      <c r="H652" s="16"/>
      <c r="I652" s="16"/>
      <c r="J652" s="17"/>
      <c r="K652" s="17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7"/>
      <c r="AQ652" s="17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7"/>
      <c r="BP652" s="16"/>
      <c r="BQ652" s="16"/>
      <c r="BR652" s="16"/>
      <c r="BS652" s="16"/>
      <c r="BT652" s="16"/>
      <c r="BU652" s="17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7"/>
      <c r="CJ652" s="16"/>
      <c r="CK652" s="17"/>
      <c r="CL652" s="18"/>
    </row>
    <row r="653" spans="1:90">
      <c r="A653" s="16"/>
      <c r="B653" s="16"/>
      <c r="C653" s="16"/>
      <c r="D653" s="16"/>
      <c r="E653" s="16"/>
      <c r="F653" s="16"/>
      <c r="G653" s="16"/>
      <c r="H653" s="16"/>
      <c r="I653" s="16"/>
      <c r="J653" s="17"/>
      <c r="K653" s="17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7"/>
      <c r="AQ653" s="17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7"/>
      <c r="BP653" s="16"/>
      <c r="BQ653" s="16"/>
      <c r="BR653" s="16"/>
      <c r="BS653" s="16"/>
      <c r="BT653" s="16"/>
      <c r="BU653" s="17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7"/>
      <c r="CJ653" s="16"/>
      <c r="CK653" s="17"/>
      <c r="CL653" s="18"/>
    </row>
    <row r="654" spans="1:90">
      <c r="A654" s="16"/>
      <c r="B654" s="16"/>
      <c r="C654" s="16"/>
      <c r="D654" s="16"/>
      <c r="E654" s="16"/>
      <c r="F654" s="16"/>
      <c r="G654" s="16"/>
      <c r="H654" s="16"/>
      <c r="I654" s="16"/>
      <c r="J654" s="17"/>
      <c r="K654" s="17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7"/>
      <c r="AQ654" s="17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7"/>
      <c r="BP654" s="16"/>
      <c r="BQ654" s="16"/>
      <c r="BR654" s="16"/>
      <c r="BS654" s="16"/>
      <c r="BT654" s="16"/>
      <c r="BU654" s="17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7"/>
      <c r="CJ654" s="16"/>
      <c r="CK654" s="17"/>
      <c r="CL654" s="18"/>
    </row>
    <row r="655" spans="1:90">
      <c r="A655" s="16"/>
      <c r="B655" s="16"/>
      <c r="C655" s="16"/>
      <c r="D655" s="16"/>
      <c r="E655" s="16"/>
      <c r="F655" s="16"/>
      <c r="G655" s="16"/>
      <c r="H655" s="16"/>
      <c r="I655" s="16"/>
      <c r="J655" s="17"/>
      <c r="K655" s="17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7"/>
      <c r="AQ655" s="17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7"/>
      <c r="BP655" s="16"/>
      <c r="BQ655" s="16"/>
      <c r="BR655" s="16"/>
      <c r="BS655" s="16"/>
      <c r="BT655" s="16"/>
      <c r="BU655" s="17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7"/>
      <c r="CJ655" s="16"/>
      <c r="CK655" s="17"/>
      <c r="CL655" s="18"/>
    </row>
    <row r="656" spans="1:90">
      <c r="A656" s="16"/>
      <c r="B656" s="16"/>
      <c r="C656" s="16"/>
      <c r="D656" s="16"/>
      <c r="E656" s="16"/>
      <c r="F656" s="16"/>
      <c r="G656" s="16"/>
      <c r="H656" s="16"/>
      <c r="I656" s="16"/>
      <c r="J656" s="17"/>
      <c r="K656" s="17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7"/>
      <c r="AQ656" s="17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7"/>
      <c r="BP656" s="16"/>
      <c r="BQ656" s="16"/>
      <c r="BR656" s="16"/>
      <c r="BS656" s="16"/>
      <c r="BT656" s="16"/>
      <c r="BU656" s="17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7"/>
      <c r="CJ656" s="16"/>
      <c r="CK656" s="17"/>
      <c r="CL656" s="18"/>
    </row>
    <row r="657" spans="1:90">
      <c r="A657" s="16"/>
      <c r="B657" s="16"/>
      <c r="C657" s="16"/>
      <c r="D657" s="16"/>
      <c r="E657" s="16"/>
      <c r="F657" s="16"/>
      <c r="G657" s="16"/>
      <c r="H657" s="16"/>
      <c r="I657" s="16"/>
      <c r="J657" s="17"/>
      <c r="K657" s="17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7"/>
      <c r="AQ657" s="17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7"/>
      <c r="BP657" s="16"/>
      <c r="BQ657" s="16"/>
      <c r="BR657" s="16"/>
      <c r="BS657" s="16"/>
      <c r="BT657" s="16"/>
      <c r="BU657" s="17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7"/>
      <c r="CJ657" s="16"/>
      <c r="CK657" s="17"/>
      <c r="CL657" s="18"/>
    </row>
    <row r="658" spans="1:90">
      <c r="A658" s="16"/>
      <c r="B658" s="16"/>
      <c r="C658" s="16"/>
      <c r="D658" s="16"/>
      <c r="E658" s="16"/>
      <c r="F658" s="16"/>
      <c r="G658" s="16"/>
      <c r="H658" s="16"/>
      <c r="I658" s="16"/>
      <c r="J658" s="17"/>
      <c r="K658" s="17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7"/>
      <c r="AQ658" s="17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7"/>
      <c r="BP658" s="16"/>
      <c r="BQ658" s="16"/>
      <c r="BR658" s="16"/>
      <c r="BS658" s="16"/>
      <c r="BT658" s="16"/>
      <c r="BU658" s="17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7"/>
      <c r="CJ658" s="16"/>
      <c r="CK658" s="17"/>
      <c r="CL658" s="18"/>
    </row>
    <row r="659" spans="1:90">
      <c r="A659" s="16"/>
      <c r="B659" s="16"/>
      <c r="C659" s="16"/>
      <c r="D659" s="16"/>
      <c r="E659" s="16"/>
      <c r="F659" s="16"/>
      <c r="G659" s="16"/>
      <c r="H659" s="16"/>
      <c r="I659" s="16"/>
      <c r="J659" s="17"/>
      <c r="K659" s="17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7"/>
      <c r="AQ659" s="17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7"/>
      <c r="BP659" s="16"/>
      <c r="BQ659" s="16"/>
      <c r="BR659" s="16"/>
      <c r="BS659" s="16"/>
      <c r="BT659" s="16"/>
      <c r="BU659" s="17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7"/>
      <c r="CJ659" s="16"/>
      <c r="CK659" s="17"/>
      <c r="CL659" s="18"/>
    </row>
    <row r="660" spans="1:90">
      <c r="A660" s="16"/>
      <c r="B660" s="16"/>
      <c r="C660" s="16"/>
      <c r="D660" s="16"/>
      <c r="E660" s="16"/>
      <c r="F660" s="16"/>
      <c r="G660" s="16"/>
      <c r="H660" s="16"/>
      <c r="I660" s="16"/>
      <c r="J660" s="17"/>
      <c r="K660" s="17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7"/>
      <c r="AQ660" s="17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7"/>
      <c r="BP660" s="16"/>
      <c r="BQ660" s="16"/>
      <c r="BR660" s="16"/>
      <c r="BS660" s="16"/>
      <c r="BT660" s="16"/>
      <c r="BU660" s="17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7"/>
      <c r="CJ660" s="16"/>
      <c r="CK660" s="17"/>
      <c r="CL660" s="18"/>
    </row>
    <row r="661" spans="1:90">
      <c r="A661" s="16"/>
      <c r="B661" s="16"/>
      <c r="C661" s="16"/>
      <c r="D661" s="16"/>
      <c r="E661" s="16"/>
      <c r="F661" s="16"/>
      <c r="G661" s="16"/>
      <c r="H661" s="16"/>
      <c r="I661" s="16"/>
      <c r="J661" s="17"/>
      <c r="K661" s="17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7"/>
      <c r="AQ661" s="17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7"/>
      <c r="BP661" s="16"/>
      <c r="BQ661" s="16"/>
      <c r="BR661" s="16"/>
      <c r="BS661" s="16"/>
      <c r="BT661" s="16"/>
      <c r="BU661" s="17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7"/>
      <c r="CJ661" s="16"/>
      <c r="CK661" s="17"/>
      <c r="CL661" s="18"/>
    </row>
    <row r="662" spans="1:90">
      <c r="A662" s="16"/>
      <c r="B662" s="16"/>
      <c r="C662" s="16"/>
      <c r="D662" s="16"/>
      <c r="E662" s="16"/>
      <c r="F662" s="16"/>
      <c r="G662" s="16"/>
      <c r="H662" s="16"/>
      <c r="I662" s="16"/>
      <c r="J662" s="17"/>
      <c r="K662" s="17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7"/>
      <c r="AQ662" s="17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7"/>
      <c r="BP662" s="16"/>
      <c r="BQ662" s="16"/>
      <c r="BR662" s="16"/>
      <c r="BS662" s="16"/>
      <c r="BT662" s="16"/>
      <c r="BU662" s="17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7"/>
      <c r="CJ662" s="16"/>
      <c r="CK662" s="17"/>
      <c r="CL662" s="18"/>
    </row>
    <row r="663" spans="1:90">
      <c r="A663" s="16"/>
      <c r="B663" s="16"/>
      <c r="C663" s="16"/>
      <c r="D663" s="16"/>
      <c r="E663" s="16"/>
      <c r="F663" s="16"/>
      <c r="G663" s="16"/>
      <c r="H663" s="16"/>
      <c r="I663" s="16"/>
      <c r="J663" s="17"/>
      <c r="K663" s="17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7"/>
      <c r="AQ663" s="17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7"/>
      <c r="BP663" s="16"/>
      <c r="BQ663" s="16"/>
      <c r="BR663" s="16"/>
      <c r="BS663" s="16"/>
      <c r="BT663" s="16"/>
      <c r="BU663" s="17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7"/>
      <c r="CJ663" s="16"/>
      <c r="CK663" s="17"/>
      <c r="CL663" s="18"/>
    </row>
    <row r="664" spans="1:90">
      <c r="A664" s="16"/>
      <c r="B664" s="16"/>
      <c r="C664" s="16"/>
      <c r="D664" s="16"/>
      <c r="E664" s="16"/>
      <c r="F664" s="16"/>
      <c r="G664" s="16"/>
      <c r="H664" s="16"/>
      <c r="I664" s="16"/>
      <c r="J664" s="17"/>
      <c r="K664" s="17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7"/>
      <c r="AQ664" s="17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7"/>
      <c r="BP664" s="16"/>
      <c r="BQ664" s="16"/>
      <c r="BR664" s="16"/>
      <c r="BS664" s="16"/>
      <c r="BT664" s="16"/>
      <c r="BU664" s="17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7"/>
      <c r="CJ664" s="16"/>
      <c r="CK664" s="17"/>
      <c r="CL664" s="18"/>
    </row>
    <row r="665" spans="1:90">
      <c r="A665" s="16"/>
      <c r="B665" s="16"/>
      <c r="C665" s="16"/>
      <c r="D665" s="16"/>
      <c r="E665" s="16"/>
      <c r="F665" s="16"/>
      <c r="G665" s="16"/>
      <c r="H665" s="16"/>
      <c r="I665" s="16"/>
      <c r="J665" s="17"/>
      <c r="K665" s="17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7"/>
      <c r="AQ665" s="17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7"/>
      <c r="BP665" s="16"/>
      <c r="BQ665" s="16"/>
      <c r="BR665" s="16"/>
      <c r="BS665" s="16"/>
      <c r="BT665" s="16"/>
      <c r="BU665" s="17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7"/>
      <c r="CJ665" s="16"/>
      <c r="CK665" s="17"/>
      <c r="CL665" s="18"/>
    </row>
    <row r="666" spans="1:90">
      <c r="A666" s="16"/>
      <c r="B666" s="16"/>
      <c r="C666" s="16"/>
      <c r="D666" s="16"/>
      <c r="E666" s="16"/>
      <c r="F666" s="16"/>
      <c r="G666" s="16"/>
      <c r="H666" s="16"/>
      <c r="I666" s="16"/>
      <c r="J666" s="17"/>
      <c r="K666" s="17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7"/>
      <c r="AQ666" s="17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7"/>
      <c r="BP666" s="16"/>
      <c r="BQ666" s="16"/>
      <c r="BR666" s="16"/>
      <c r="BS666" s="16"/>
      <c r="BT666" s="16"/>
      <c r="BU666" s="17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7"/>
      <c r="CJ666" s="16"/>
      <c r="CK666" s="17"/>
      <c r="CL666" s="18"/>
    </row>
    <row r="667" spans="1:90">
      <c r="A667" s="16"/>
      <c r="B667" s="16"/>
      <c r="C667" s="16"/>
      <c r="D667" s="16"/>
      <c r="E667" s="16"/>
      <c r="F667" s="16"/>
      <c r="G667" s="16"/>
      <c r="H667" s="16"/>
      <c r="I667" s="16"/>
      <c r="J667" s="17"/>
      <c r="K667" s="17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7"/>
      <c r="AQ667" s="17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7"/>
      <c r="BP667" s="16"/>
      <c r="BQ667" s="16"/>
      <c r="BR667" s="16"/>
      <c r="BS667" s="16"/>
      <c r="BT667" s="16"/>
      <c r="BU667" s="17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7"/>
      <c r="CJ667" s="16"/>
      <c r="CK667" s="17"/>
      <c r="CL667" s="18"/>
    </row>
    <row r="668" spans="1:90">
      <c r="A668" s="16"/>
      <c r="B668" s="16"/>
      <c r="C668" s="16"/>
      <c r="D668" s="16"/>
      <c r="E668" s="16"/>
      <c r="F668" s="16"/>
      <c r="G668" s="16"/>
      <c r="H668" s="16"/>
      <c r="I668" s="16"/>
      <c r="J668" s="17"/>
      <c r="K668" s="17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7"/>
      <c r="AQ668" s="17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7"/>
      <c r="BP668" s="16"/>
      <c r="BQ668" s="16"/>
      <c r="BR668" s="16"/>
      <c r="BS668" s="16"/>
      <c r="BT668" s="16"/>
      <c r="BU668" s="17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7"/>
      <c r="CJ668" s="16"/>
      <c r="CK668" s="17"/>
      <c r="CL668" s="18"/>
    </row>
    <row r="669" spans="1:90">
      <c r="A669" s="16"/>
      <c r="B669" s="16"/>
      <c r="C669" s="16"/>
      <c r="D669" s="16"/>
      <c r="E669" s="16"/>
      <c r="F669" s="16"/>
      <c r="G669" s="16"/>
      <c r="H669" s="16"/>
      <c r="I669" s="16"/>
      <c r="J669" s="17"/>
      <c r="K669" s="17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7"/>
      <c r="AQ669" s="17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7"/>
      <c r="BP669" s="16"/>
      <c r="BQ669" s="16"/>
      <c r="BR669" s="16"/>
      <c r="BS669" s="16"/>
      <c r="BT669" s="16"/>
      <c r="BU669" s="17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7"/>
      <c r="CJ669" s="16"/>
      <c r="CK669" s="17"/>
      <c r="CL669" s="18"/>
    </row>
    <row r="670" spans="1:90">
      <c r="A670" s="16"/>
      <c r="B670" s="16"/>
      <c r="C670" s="16"/>
      <c r="D670" s="16"/>
      <c r="E670" s="16"/>
      <c r="F670" s="16"/>
      <c r="G670" s="16"/>
      <c r="H670" s="16"/>
      <c r="I670" s="16"/>
      <c r="J670" s="17"/>
      <c r="K670" s="17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7"/>
      <c r="AQ670" s="17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7"/>
      <c r="BP670" s="16"/>
      <c r="BQ670" s="16"/>
      <c r="BR670" s="16"/>
      <c r="BS670" s="16"/>
      <c r="BT670" s="16"/>
      <c r="BU670" s="17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7"/>
      <c r="CJ670" s="16"/>
      <c r="CK670" s="17"/>
      <c r="CL670" s="18"/>
    </row>
    <row r="671" spans="1:90">
      <c r="A671" s="16"/>
      <c r="B671" s="16"/>
      <c r="C671" s="16"/>
      <c r="D671" s="16"/>
      <c r="E671" s="16"/>
      <c r="F671" s="16"/>
      <c r="G671" s="16"/>
      <c r="H671" s="16"/>
      <c r="I671" s="16"/>
      <c r="J671" s="17"/>
      <c r="K671" s="17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7"/>
      <c r="AQ671" s="17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7"/>
      <c r="BP671" s="16"/>
      <c r="BQ671" s="16"/>
      <c r="BR671" s="16"/>
      <c r="BS671" s="16"/>
      <c r="BT671" s="16"/>
      <c r="BU671" s="17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7"/>
      <c r="CJ671" s="16"/>
      <c r="CK671" s="17"/>
      <c r="CL671" s="18"/>
    </row>
    <row r="672" spans="1:90">
      <c r="A672" s="16"/>
      <c r="B672" s="16"/>
      <c r="C672" s="16"/>
      <c r="D672" s="16"/>
      <c r="E672" s="16"/>
      <c r="F672" s="16"/>
      <c r="G672" s="16"/>
      <c r="H672" s="16"/>
      <c r="I672" s="16"/>
      <c r="J672" s="17"/>
      <c r="K672" s="17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7"/>
      <c r="AQ672" s="17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7"/>
      <c r="BP672" s="16"/>
      <c r="BQ672" s="16"/>
      <c r="BR672" s="16"/>
      <c r="BS672" s="16"/>
      <c r="BT672" s="16"/>
      <c r="BU672" s="17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7"/>
      <c r="CJ672" s="16"/>
      <c r="CK672" s="17"/>
      <c r="CL672" s="18"/>
    </row>
    <row r="673" spans="1:90">
      <c r="A673" s="16"/>
      <c r="B673" s="16"/>
      <c r="C673" s="16"/>
      <c r="D673" s="16"/>
      <c r="E673" s="16"/>
      <c r="F673" s="16"/>
      <c r="G673" s="16"/>
      <c r="H673" s="16"/>
      <c r="I673" s="16"/>
      <c r="J673" s="17"/>
      <c r="K673" s="17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7"/>
      <c r="AQ673" s="17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7"/>
      <c r="BP673" s="16"/>
      <c r="BQ673" s="16"/>
      <c r="BR673" s="16"/>
      <c r="BS673" s="16"/>
      <c r="BT673" s="16"/>
      <c r="BU673" s="17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7"/>
      <c r="CJ673" s="16"/>
      <c r="CK673" s="17"/>
      <c r="CL673" s="18"/>
    </row>
    <row r="674" spans="1:90">
      <c r="A674" s="16"/>
      <c r="B674" s="16"/>
      <c r="C674" s="16"/>
      <c r="D674" s="16"/>
      <c r="E674" s="16"/>
      <c r="F674" s="16"/>
      <c r="G674" s="16"/>
      <c r="H674" s="16"/>
      <c r="I674" s="16"/>
      <c r="J674" s="17"/>
      <c r="K674" s="17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7"/>
      <c r="AQ674" s="17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7"/>
      <c r="BP674" s="16"/>
      <c r="BQ674" s="16"/>
      <c r="BR674" s="16"/>
      <c r="BS674" s="16"/>
      <c r="BT674" s="16"/>
      <c r="BU674" s="17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7"/>
      <c r="CJ674" s="16"/>
      <c r="CK674" s="17"/>
      <c r="CL674" s="18"/>
    </row>
    <row r="675" spans="1:90">
      <c r="A675" s="16"/>
      <c r="B675" s="16"/>
      <c r="C675" s="16"/>
      <c r="D675" s="16"/>
      <c r="E675" s="16"/>
      <c r="F675" s="16"/>
      <c r="G675" s="16"/>
      <c r="H675" s="16"/>
      <c r="I675" s="16"/>
      <c r="J675" s="17"/>
      <c r="K675" s="17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7"/>
      <c r="AQ675" s="17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7"/>
      <c r="BP675" s="16"/>
      <c r="BQ675" s="16"/>
      <c r="BR675" s="16"/>
      <c r="BS675" s="16"/>
      <c r="BT675" s="16"/>
      <c r="BU675" s="17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7"/>
      <c r="CJ675" s="16"/>
      <c r="CK675" s="17"/>
      <c r="CL675" s="18"/>
    </row>
    <row r="676" spans="1:90">
      <c r="A676" s="16"/>
      <c r="B676" s="16"/>
      <c r="C676" s="16"/>
      <c r="D676" s="16"/>
      <c r="E676" s="16"/>
      <c r="F676" s="16"/>
      <c r="G676" s="16"/>
      <c r="H676" s="16"/>
      <c r="I676" s="16"/>
      <c r="J676" s="17"/>
      <c r="K676" s="17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7"/>
      <c r="AQ676" s="17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7"/>
      <c r="BP676" s="16"/>
      <c r="BQ676" s="16"/>
      <c r="BR676" s="16"/>
      <c r="BS676" s="16"/>
      <c r="BT676" s="16"/>
      <c r="BU676" s="17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7"/>
      <c r="CJ676" s="16"/>
      <c r="CK676" s="17"/>
      <c r="CL676" s="18"/>
    </row>
    <row r="677" spans="1:90">
      <c r="A677" s="16"/>
      <c r="B677" s="16"/>
      <c r="C677" s="16"/>
      <c r="D677" s="16"/>
      <c r="E677" s="16"/>
      <c r="F677" s="16"/>
      <c r="G677" s="16"/>
      <c r="H677" s="16"/>
      <c r="I677" s="16"/>
      <c r="J677" s="17"/>
      <c r="K677" s="17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7"/>
      <c r="AQ677" s="17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7"/>
      <c r="BP677" s="16"/>
      <c r="BQ677" s="16"/>
      <c r="BR677" s="16"/>
      <c r="BS677" s="16"/>
      <c r="BT677" s="16"/>
      <c r="BU677" s="17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7"/>
      <c r="CJ677" s="16"/>
      <c r="CK677" s="17"/>
      <c r="CL677" s="18"/>
    </row>
    <row r="678" spans="1:90">
      <c r="A678" s="16"/>
      <c r="B678" s="16"/>
      <c r="C678" s="16"/>
      <c r="D678" s="16"/>
      <c r="E678" s="16"/>
      <c r="F678" s="16"/>
      <c r="G678" s="16"/>
      <c r="H678" s="16"/>
      <c r="I678" s="16"/>
      <c r="J678" s="17"/>
      <c r="K678" s="17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7"/>
      <c r="AQ678" s="17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7"/>
      <c r="BP678" s="16"/>
      <c r="BQ678" s="16"/>
      <c r="BR678" s="16"/>
      <c r="BS678" s="16"/>
      <c r="BT678" s="16"/>
      <c r="BU678" s="17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7"/>
      <c r="CJ678" s="16"/>
      <c r="CK678" s="17"/>
      <c r="CL678" s="18"/>
    </row>
    <row r="679" spans="1:90">
      <c r="A679" s="16"/>
      <c r="B679" s="16"/>
      <c r="C679" s="16"/>
      <c r="D679" s="16"/>
      <c r="E679" s="16"/>
      <c r="F679" s="16"/>
      <c r="G679" s="16"/>
      <c r="H679" s="16"/>
      <c r="I679" s="16"/>
      <c r="J679" s="17"/>
      <c r="K679" s="17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7"/>
      <c r="AQ679" s="17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7"/>
      <c r="BP679" s="16"/>
      <c r="BQ679" s="16"/>
      <c r="BR679" s="16"/>
      <c r="BS679" s="16"/>
      <c r="BT679" s="16"/>
      <c r="BU679" s="17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7"/>
      <c r="CJ679" s="16"/>
      <c r="CK679" s="17"/>
      <c r="CL679" s="18"/>
    </row>
    <row r="680" spans="1:90">
      <c r="A680" s="16"/>
      <c r="B680" s="16"/>
      <c r="C680" s="16"/>
      <c r="D680" s="16"/>
      <c r="E680" s="16"/>
      <c r="F680" s="16"/>
      <c r="G680" s="16"/>
      <c r="H680" s="16"/>
      <c r="I680" s="16"/>
      <c r="J680" s="17"/>
      <c r="K680" s="17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7"/>
      <c r="AQ680" s="17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7"/>
      <c r="BP680" s="16"/>
      <c r="BQ680" s="16"/>
      <c r="BR680" s="16"/>
      <c r="BS680" s="16"/>
      <c r="BT680" s="16"/>
      <c r="BU680" s="17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7"/>
      <c r="CJ680" s="16"/>
      <c r="CK680" s="17"/>
      <c r="CL680" s="18"/>
    </row>
    <row r="681" spans="1:90">
      <c r="A681" s="16"/>
      <c r="B681" s="16"/>
      <c r="C681" s="16"/>
      <c r="D681" s="16"/>
      <c r="E681" s="16"/>
      <c r="F681" s="16"/>
      <c r="G681" s="16"/>
      <c r="H681" s="16"/>
      <c r="I681" s="16"/>
      <c r="J681" s="17"/>
      <c r="K681" s="17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7"/>
      <c r="AQ681" s="17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7"/>
      <c r="BP681" s="16"/>
      <c r="BQ681" s="16"/>
      <c r="BR681" s="16"/>
      <c r="BS681" s="16"/>
      <c r="BT681" s="16"/>
      <c r="BU681" s="17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7"/>
      <c r="CJ681" s="16"/>
      <c r="CK681" s="17"/>
      <c r="CL681" s="18"/>
    </row>
    <row r="682" spans="1:90">
      <c r="A682" s="16"/>
      <c r="B682" s="16"/>
      <c r="C682" s="16"/>
      <c r="D682" s="16"/>
      <c r="E682" s="16"/>
      <c r="F682" s="16"/>
      <c r="G682" s="16"/>
      <c r="H682" s="16"/>
      <c r="I682" s="16"/>
      <c r="J682" s="17"/>
      <c r="K682" s="17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7"/>
      <c r="AQ682" s="17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7"/>
      <c r="BP682" s="16"/>
      <c r="BQ682" s="16"/>
      <c r="BR682" s="16"/>
      <c r="BS682" s="16"/>
      <c r="BT682" s="16"/>
      <c r="BU682" s="17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7"/>
      <c r="CJ682" s="16"/>
      <c r="CK682" s="17"/>
      <c r="CL682" s="18"/>
    </row>
    <row r="683" spans="1:90">
      <c r="A683" s="16"/>
      <c r="B683" s="16"/>
      <c r="C683" s="16"/>
      <c r="D683" s="16"/>
      <c r="E683" s="16"/>
      <c r="F683" s="16"/>
      <c r="G683" s="16"/>
      <c r="H683" s="16"/>
      <c r="I683" s="16"/>
      <c r="J683" s="17"/>
      <c r="K683" s="17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7"/>
      <c r="AQ683" s="17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7"/>
      <c r="BP683" s="16"/>
      <c r="BQ683" s="16"/>
      <c r="BR683" s="16"/>
      <c r="BS683" s="16"/>
      <c r="BT683" s="16"/>
      <c r="BU683" s="17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7"/>
      <c r="CJ683" s="16"/>
      <c r="CK683" s="17"/>
      <c r="CL683" s="18"/>
    </row>
    <row r="684" spans="1:90">
      <c r="A684" s="16"/>
      <c r="B684" s="16"/>
      <c r="C684" s="16"/>
      <c r="D684" s="16"/>
      <c r="E684" s="16"/>
      <c r="F684" s="16"/>
      <c r="G684" s="16"/>
      <c r="H684" s="16"/>
      <c r="I684" s="16"/>
      <c r="J684" s="17"/>
      <c r="K684" s="17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7"/>
      <c r="AQ684" s="17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7"/>
      <c r="BP684" s="16"/>
      <c r="BQ684" s="16"/>
      <c r="BR684" s="16"/>
      <c r="BS684" s="16"/>
      <c r="BT684" s="16"/>
      <c r="BU684" s="17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7"/>
      <c r="CJ684" s="16"/>
      <c r="CK684" s="17"/>
      <c r="CL684" s="18"/>
    </row>
    <row r="685" spans="1:90">
      <c r="A685" s="16"/>
      <c r="B685" s="16"/>
      <c r="C685" s="16"/>
      <c r="D685" s="16"/>
      <c r="E685" s="16"/>
      <c r="F685" s="16"/>
      <c r="G685" s="16"/>
      <c r="H685" s="16"/>
      <c r="I685" s="16"/>
      <c r="J685" s="17"/>
      <c r="K685" s="17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7"/>
      <c r="AQ685" s="17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7"/>
      <c r="BP685" s="16"/>
      <c r="BQ685" s="16"/>
      <c r="BR685" s="16"/>
      <c r="BS685" s="16"/>
      <c r="BT685" s="16"/>
      <c r="BU685" s="17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7"/>
      <c r="CJ685" s="16"/>
      <c r="CK685" s="17"/>
      <c r="CL685" s="18"/>
    </row>
    <row r="686" spans="1:90">
      <c r="A686" s="16"/>
      <c r="B686" s="16"/>
      <c r="C686" s="16"/>
      <c r="D686" s="16"/>
      <c r="E686" s="16"/>
      <c r="F686" s="16"/>
      <c r="G686" s="16"/>
      <c r="H686" s="16"/>
      <c r="I686" s="16"/>
      <c r="J686" s="17"/>
      <c r="K686" s="17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7"/>
      <c r="AQ686" s="17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7"/>
      <c r="BP686" s="16"/>
      <c r="BQ686" s="16"/>
      <c r="BR686" s="16"/>
      <c r="BS686" s="16"/>
      <c r="BT686" s="16"/>
      <c r="BU686" s="17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7"/>
      <c r="CJ686" s="16"/>
      <c r="CK686" s="17"/>
      <c r="CL686" s="18"/>
    </row>
    <row r="687" spans="1:90">
      <c r="A687" s="16"/>
      <c r="B687" s="16"/>
      <c r="C687" s="16"/>
      <c r="D687" s="16"/>
      <c r="E687" s="16"/>
      <c r="F687" s="16"/>
      <c r="G687" s="16"/>
      <c r="H687" s="16"/>
      <c r="I687" s="16"/>
      <c r="J687" s="17"/>
      <c r="K687" s="17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7"/>
      <c r="AQ687" s="17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7"/>
      <c r="BP687" s="16"/>
      <c r="BQ687" s="16"/>
      <c r="BR687" s="16"/>
      <c r="BS687" s="16"/>
      <c r="BT687" s="16"/>
      <c r="BU687" s="17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7"/>
      <c r="CJ687" s="16"/>
      <c r="CK687" s="17"/>
      <c r="CL687" s="18"/>
    </row>
    <row r="688" spans="1:90">
      <c r="A688" s="16"/>
      <c r="B688" s="16"/>
      <c r="C688" s="16"/>
      <c r="D688" s="16"/>
      <c r="E688" s="16"/>
      <c r="F688" s="16"/>
      <c r="G688" s="16"/>
      <c r="H688" s="16"/>
      <c r="I688" s="16"/>
      <c r="J688" s="17"/>
      <c r="K688" s="17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7"/>
      <c r="AQ688" s="17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7"/>
      <c r="BP688" s="16"/>
      <c r="BQ688" s="16"/>
      <c r="BR688" s="16"/>
      <c r="BS688" s="16"/>
      <c r="BT688" s="16"/>
      <c r="BU688" s="17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7"/>
      <c r="CJ688" s="16"/>
      <c r="CK688" s="17"/>
      <c r="CL688" s="18"/>
    </row>
    <row r="689" spans="1:90">
      <c r="A689" s="16"/>
      <c r="B689" s="16"/>
      <c r="C689" s="16"/>
      <c r="D689" s="16"/>
      <c r="E689" s="16"/>
      <c r="F689" s="16"/>
      <c r="G689" s="16"/>
      <c r="H689" s="16"/>
      <c r="I689" s="16"/>
      <c r="J689" s="17"/>
      <c r="K689" s="17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7"/>
      <c r="AQ689" s="17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7"/>
      <c r="BP689" s="16"/>
      <c r="BQ689" s="16"/>
      <c r="BR689" s="16"/>
      <c r="BS689" s="16"/>
      <c r="BT689" s="16"/>
      <c r="BU689" s="17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7"/>
      <c r="CJ689" s="16"/>
      <c r="CK689" s="17"/>
      <c r="CL689" s="18"/>
    </row>
    <row r="690" spans="1:90">
      <c r="A690" s="16"/>
      <c r="B690" s="16"/>
      <c r="C690" s="16"/>
      <c r="D690" s="16"/>
      <c r="E690" s="16"/>
      <c r="F690" s="16"/>
      <c r="G690" s="16"/>
      <c r="H690" s="16"/>
      <c r="I690" s="16"/>
      <c r="J690" s="17"/>
      <c r="K690" s="17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7"/>
      <c r="AQ690" s="17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7"/>
      <c r="BP690" s="16"/>
      <c r="BQ690" s="16"/>
      <c r="BR690" s="16"/>
      <c r="BS690" s="16"/>
      <c r="BT690" s="16"/>
      <c r="BU690" s="17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7"/>
      <c r="CJ690" s="16"/>
      <c r="CK690" s="17"/>
      <c r="CL690" s="18"/>
    </row>
    <row r="691" spans="1:90">
      <c r="A691" s="16"/>
      <c r="B691" s="16"/>
      <c r="C691" s="16"/>
      <c r="D691" s="16"/>
      <c r="E691" s="16"/>
      <c r="F691" s="16"/>
      <c r="G691" s="16"/>
      <c r="H691" s="16"/>
      <c r="I691" s="16"/>
      <c r="J691" s="17"/>
      <c r="K691" s="17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7"/>
      <c r="AQ691" s="17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7"/>
      <c r="BP691" s="16"/>
      <c r="BQ691" s="16"/>
      <c r="BR691" s="16"/>
      <c r="BS691" s="16"/>
      <c r="BT691" s="16"/>
      <c r="BU691" s="17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7"/>
      <c r="CJ691" s="16"/>
      <c r="CK691" s="17"/>
      <c r="CL691" s="18"/>
    </row>
    <row r="692" spans="1:90">
      <c r="A692" s="16"/>
      <c r="B692" s="16"/>
      <c r="C692" s="16"/>
      <c r="D692" s="16"/>
      <c r="E692" s="16"/>
      <c r="F692" s="16"/>
      <c r="G692" s="16"/>
      <c r="H692" s="16"/>
      <c r="I692" s="16"/>
      <c r="J692" s="17"/>
      <c r="K692" s="17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7"/>
      <c r="AQ692" s="17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7"/>
      <c r="BP692" s="16"/>
      <c r="BQ692" s="16"/>
      <c r="BR692" s="16"/>
      <c r="BS692" s="16"/>
      <c r="BT692" s="16"/>
      <c r="BU692" s="17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7"/>
      <c r="CJ692" s="16"/>
      <c r="CK692" s="17"/>
      <c r="CL692" s="18"/>
    </row>
    <row r="693" spans="1:90">
      <c r="A693" s="16"/>
      <c r="B693" s="16"/>
      <c r="C693" s="16"/>
      <c r="D693" s="16"/>
      <c r="E693" s="16"/>
      <c r="F693" s="16"/>
      <c r="G693" s="16"/>
      <c r="H693" s="16"/>
      <c r="I693" s="16"/>
      <c r="J693" s="17"/>
      <c r="K693" s="17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7"/>
      <c r="AQ693" s="17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7"/>
      <c r="BP693" s="16"/>
      <c r="BQ693" s="16"/>
      <c r="BR693" s="16"/>
      <c r="BS693" s="16"/>
      <c r="BT693" s="16"/>
      <c r="BU693" s="17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7"/>
      <c r="CJ693" s="16"/>
      <c r="CK693" s="17"/>
      <c r="CL693" s="18"/>
    </row>
    <row r="694" spans="1:90">
      <c r="A694" s="16"/>
      <c r="B694" s="16"/>
      <c r="C694" s="16"/>
      <c r="D694" s="16"/>
      <c r="E694" s="16"/>
      <c r="F694" s="16"/>
      <c r="G694" s="16"/>
      <c r="H694" s="16"/>
      <c r="I694" s="16"/>
      <c r="J694" s="17"/>
      <c r="K694" s="17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7"/>
      <c r="AQ694" s="17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7"/>
      <c r="BP694" s="16"/>
      <c r="BQ694" s="16"/>
      <c r="BR694" s="16"/>
      <c r="BS694" s="16"/>
      <c r="BT694" s="16"/>
      <c r="BU694" s="17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7"/>
      <c r="CJ694" s="16"/>
      <c r="CK694" s="17"/>
      <c r="CL694" s="18"/>
    </row>
    <row r="695" spans="1:90">
      <c r="A695" s="16"/>
      <c r="B695" s="16"/>
      <c r="C695" s="16"/>
      <c r="D695" s="16"/>
      <c r="E695" s="16"/>
      <c r="F695" s="16"/>
      <c r="G695" s="16"/>
      <c r="H695" s="16"/>
      <c r="I695" s="16"/>
      <c r="J695" s="17"/>
      <c r="K695" s="17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7"/>
      <c r="AQ695" s="17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7"/>
      <c r="BP695" s="16"/>
      <c r="BQ695" s="16"/>
      <c r="BR695" s="16"/>
      <c r="BS695" s="16"/>
      <c r="BT695" s="16"/>
      <c r="BU695" s="17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7"/>
      <c r="CJ695" s="16"/>
      <c r="CK695" s="17"/>
      <c r="CL695" s="18"/>
    </row>
    <row r="696" spans="1:90">
      <c r="A696" s="16"/>
      <c r="B696" s="16"/>
      <c r="C696" s="16"/>
      <c r="D696" s="16"/>
      <c r="E696" s="16"/>
      <c r="F696" s="16"/>
      <c r="G696" s="16"/>
      <c r="H696" s="16"/>
      <c r="I696" s="16"/>
      <c r="J696" s="17"/>
      <c r="K696" s="17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7"/>
      <c r="AQ696" s="17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7"/>
      <c r="BP696" s="16"/>
      <c r="BQ696" s="16"/>
      <c r="BR696" s="16"/>
      <c r="BS696" s="16"/>
      <c r="BT696" s="16"/>
      <c r="BU696" s="17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7"/>
      <c r="CJ696" s="16"/>
      <c r="CK696" s="17"/>
      <c r="CL696" s="18"/>
    </row>
    <row r="697" spans="1:90">
      <c r="A697" s="16"/>
      <c r="B697" s="16"/>
      <c r="C697" s="16"/>
      <c r="D697" s="16"/>
      <c r="E697" s="16"/>
      <c r="F697" s="16"/>
      <c r="G697" s="16"/>
      <c r="H697" s="16"/>
      <c r="I697" s="16"/>
      <c r="J697" s="17"/>
      <c r="K697" s="17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7"/>
      <c r="AQ697" s="17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7"/>
      <c r="BP697" s="16"/>
      <c r="BQ697" s="16"/>
      <c r="BR697" s="16"/>
      <c r="BS697" s="16"/>
      <c r="BT697" s="16"/>
      <c r="BU697" s="17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7"/>
      <c r="CJ697" s="16"/>
      <c r="CK697" s="17"/>
      <c r="CL697" s="18"/>
    </row>
    <row r="698" spans="1:90">
      <c r="A698" s="16"/>
      <c r="B698" s="16"/>
      <c r="C698" s="16"/>
      <c r="D698" s="16"/>
      <c r="E698" s="16"/>
      <c r="F698" s="16"/>
      <c r="G698" s="16"/>
      <c r="H698" s="16"/>
      <c r="I698" s="16"/>
      <c r="J698" s="17"/>
      <c r="K698" s="17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7"/>
      <c r="AQ698" s="17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7"/>
      <c r="BP698" s="16"/>
      <c r="BQ698" s="16"/>
      <c r="BR698" s="16"/>
      <c r="BS698" s="16"/>
      <c r="BT698" s="16"/>
      <c r="BU698" s="17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7"/>
      <c r="CJ698" s="16"/>
      <c r="CK698" s="17"/>
      <c r="CL698" s="18"/>
    </row>
    <row r="699" spans="1:90">
      <c r="A699" s="16"/>
      <c r="B699" s="16"/>
      <c r="C699" s="16"/>
      <c r="D699" s="16"/>
      <c r="E699" s="16"/>
      <c r="F699" s="16"/>
      <c r="G699" s="16"/>
      <c r="H699" s="16"/>
      <c r="I699" s="16"/>
      <c r="J699" s="17"/>
      <c r="K699" s="17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7"/>
      <c r="AQ699" s="17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7"/>
      <c r="BP699" s="16"/>
      <c r="BQ699" s="16"/>
      <c r="BR699" s="16"/>
      <c r="BS699" s="16"/>
      <c r="BT699" s="16"/>
      <c r="BU699" s="17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7"/>
      <c r="CJ699" s="16"/>
      <c r="CK699" s="17"/>
      <c r="CL699" s="18"/>
    </row>
    <row r="700" spans="1:90">
      <c r="A700" s="16"/>
      <c r="B700" s="16"/>
      <c r="C700" s="16"/>
      <c r="D700" s="16"/>
      <c r="E700" s="16"/>
      <c r="F700" s="16"/>
      <c r="G700" s="16"/>
      <c r="H700" s="16"/>
      <c r="I700" s="16"/>
      <c r="J700" s="17"/>
      <c r="K700" s="17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7"/>
      <c r="AQ700" s="17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7"/>
      <c r="BP700" s="16"/>
      <c r="BQ700" s="16"/>
      <c r="BR700" s="16"/>
      <c r="BS700" s="16"/>
      <c r="BT700" s="16"/>
      <c r="BU700" s="17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7"/>
      <c r="CJ700" s="16"/>
      <c r="CK700" s="17"/>
      <c r="CL700" s="18"/>
    </row>
    <row r="701" spans="1:90">
      <c r="A701" s="16"/>
      <c r="B701" s="16"/>
      <c r="C701" s="16"/>
      <c r="D701" s="16"/>
      <c r="E701" s="16"/>
      <c r="F701" s="16"/>
      <c r="G701" s="16"/>
      <c r="H701" s="16"/>
      <c r="I701" s="16"/>
      <c r="J701" s="17"/>
      <c r="K701" s="17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7"/>
      <c r="AQ701" s="17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7"/>
      <c r="BP701" s="16"/>
      <c r="BQ701" s="16"/>
      <c r="BR701" s="16"/>
      <c r="BS701" s="16"/>
      <c r="BT701" s="16"/>
      <c r="BU701" s="17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7"/>
      <c r="CJ701" s="16"/>
      <c r="CK701" s="17"/>
      <c r="CL701" s="18"/>
    </row>
    <row r="702" spans="1:90">
      <c r="A702" s="16"/>
      <c r="B702" s="16"/>
      <c r="C702" s="16"/>
      <c r="D702" s="16"/>
      <c r="E702" s="16"/>
      <c r="F702" s="16"/>
      <c r="G702" s="16"/>
      <c r="H702" s="16"/>
      <c r="I702" s="16"/>
      <c r="J702" s="17"/>
      <c r="K702" s="17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7"/>
      <c r="AQ702" s="17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7"/>
      <c r="BP702" s="16"/>
      <c r="BQ702" s="16"/>
      <c r="BR702" s="16"/>
      <c r="BS702" s="16"/>
      <c r="BT702" s="16"/>
      <c r="BU702" s="17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7"/>
      <c r="CJ702" s="16"/>
      <c r="CK702" s="17"/>
      <c r="CL702" s="18"/>
    </row>
    <row r="703" spans="1:90">
      <c r="A703" s="16"/>
      <c r="B703" s="16"/>
      <c r="C703" s="16"/>
      <c r="D703" s="16"/>
      <c r="E703" s="16"/>
      <c r="F703" s="16"/>
      <c r="G703" s="16"/>
      <c r="H703" s="16"/>
      <c r="I703" s="16"/>
      <c r="J703" s="17"/>
      <c r="K703" s="17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7"/>
      <c r="AQ703" s="17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7"/>
      <c r="BP703" s="16"/>
      <c r="BQ703" s="16"/>
      <c r="BR703" s="16"/>
      <c r="BS703" s="16"/>
      <c r="BT703" s="16"/>
      <c r="BU703" s="17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7"/>
      <c r="CJ703" s="16"/>
      <c r="CK703" s="17"/>
      <c r="CL703" s="18"/>
    </row>
    <row r="704" spans="1:90">
      <c r="A704" s="16"/>
      <c r="B704" s="16"/>
      <c r="C704" s="16"/>
      <c r="D704" s="16"/>
      <c r="E704" s="16"/>
      <c r="F704" s="16"/>
      <c r="G704" s="16"/>
      <c r="H704" s="16"/>
      <c r="I704" s="16"/>
      <c r="J704" s="17"/>
      <c r="K704" s="17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7"/>
      <c r="AQ704" s="17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7"/>
      <c r="BP704" s="16"/>
      <c r="BQ704" s="16"/>
      <c r="BR704" s="16"/>
      <c r="BS704" s="16"/>
      <c r="BT704" s="16"/>
      <c r="BU704" s="17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7"/>
      <c r="CJ704" s="16"/>
      <c r="CK704" s="17"/>
      <c r="CL704" s="18"/>
    </row>
    <row r="705" spans="1:90">
      <c r="A705" s="16"/>
      <c r="B705" s="16"/>
      <c r="C705" s="16"/>
      <c r="D705" s="16"/>
      <c r="E705" s="16"/>
      <c r="F705" s="16"/>
      <c r="G705" s="16"/>
      <c r="H705" s="16"/>
      <c r="I705" s="16"/>
      <c r="J705" s="17"/>
      <c r="K705" s="17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7"/>
      <c r="AQ705" s="17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7"/>
      <c r="BP705" s="16"/>
      <c r="BQ705" s="16"/>
      <c r="BR705" s="16"/>
      <c r="BS705" s="16"/>
      <c r="BT705" s="16"/>
      <c r="BU705" s="17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7"/>
      <c r="CJ705" s="16"/>
      <c r="CK705" s="17"/>
      <c r="CL705" s="18"/>
    </row>
    <row r="706" spans="1:90">
      <c r="A706" s="16"/>
      <c r="B706" s="16"/>
      <c r="C706" s="16"/>
      <c r="D706" s="16"/>
      <c r="E706" s="16"/>
      <c r="F706" s="16"/>
      <c r="G706" s="16"/>
      <c r="H706" s="16"/>
      <c r="I706" s="16"/>
      <c r="J706" s="17"/>
      <c r="K706" s="17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7"/>
      <c r="AQ706" s="17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7"/>
      <c r="BP706" s="16"/>
      <c r="BQ706" s="16"/>
      <c r="BR706" s="16"/>
      <c r="BS706" s="16"/>
      <c r="BT706" s="16"/>
      <c r="BU706" s="17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7"/>
      <c r="CJ706" s="16"/>
      <c r="CK706" s="17"/>
      <c r="CL706" s="18"/>
    </row>
    <row r="707" spans="1:90">
      <c r="A707" s="16"/>
      <c r="B707" s="16"/>
      <c r="C707" s="16"/>
      <c r="D707" s="16"/>
      <c r="E707" s="16"/>
      <c r="F707" s="16"/>
      <c r="G707" s="16"/>
      <c r="H707" s="16"/>
      <c r="I707" s="16"/>
      <c r="J707" s="17"/>
      <c r="K707" s="17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7"/>
      <c r="AQ707" s="17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7"/>
      <c r="BP707" s="16"/>
      <c r="BQ707" s="16"/>
      <c r="BR707" s="16"/>
      <c r="BS707" s="16"/>
      <c r="BT707" s="16"/>
      <c r="BU707" s="17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7"/>
      <c r="CJ707" s="16"/>
      <c r="CK707" s="17"/>
      <c r="CL707" s="18"/>
    </row>
    <row r="708" spans="1:90">
      <c r="A708" s="16"/>
      <c r="B708" s="16"/>
      <c r="C708" s="16"/>
      <c r="D708" s="16"/>
      <c r="E708" s="16"/>
      <c r="F708" s="16"/>
      <c r="G708" s="16"/>
      <c r="H708" s="16"/>
      <c r="I708" s="16"/>
      <c r="J708" s="17"/>
      <c r="K708" s="17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7"/>
      <c r="AQ708" s="17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7"/>
      <c r="BP708" s="16"/>
      <c r="BQ708" s="16"/>
      <c r="BR708" s="16"/>
      <c r="BS708" s="16"/>
      <c r="BT708" s="16"/>
      <c r="BU708" s="17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7"/>
      <c r="CJ708" s="16"/>
      <c r="CK708" s="17"/>
      <c r="CL708" s="18"/>
    </row>
    <row r="709" spans="1:90">
      <c r="A709" s="16"/>
      <c r="B709" s="16"/>
      <c r="C709" s="16"/>
      <c r="D709" s="16"/>
      <c r="E709" s="16"/>
      <c r="F709" s="16"/>
      <c r="G709" s="16"/>
      <c r="H709" s="16"/>
      <c r="I709" s="16"/>
      <c r="J709" s="17"/>
      <c r="K709" s="17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7"/>
      <c r="AQ709" s="17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7"/>
      <c r="BP709" s="16"/>
      <c r="BQ709" s="16"/>
      <c r="BR709" s="16"/>
      <c r="BS709" s="16"/>
      <c r="BT709" s="16"/>
      <c r="BU709" s="17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7"/>
      <c r="CJ709" s="16"/>
      <c r="CK709" s="17"/>
      <c r="CL709" s="18"/>
    </row>
    <row r="710" spans="1:90">
      <c r="A710" s="16"/>
      <c r="B710" s="16"/>
      <c r="C710" s="16"/>
      <c r="D710" s="16"/>
      <c r="E710" s="16"/>
      <c r="F710" s="16"/>
      <c r="G710" s="16"/>
      <c r="H710" s="16"/>
      <c r="I710" s="16"/>
      <c r="J710" s="17"/>
      <c r="K710" s="17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7"/>
      <c r="AQ710" s="17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7"/>
      <c r="BP710" s="16"/>
      <c r="BQ710" s="16"/>
      <c r="BR710" s="16"/>
      <c r="BS710" s="16"/>
      <c r="BT710" s="16"/>
      <c r="BU710" s="17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7"/>
      <c r="CJ710" s="16"/>
      <c r="CK710" s="17"/>
      <c r="CL710" s="18"/>
    </row>
    <row r="711" spans="1:90">
      <c r="A711" s="16"/>
      <c r="B711" s="16"/>
      <c r="C711" s="16"/>
      <c r="D711" s="16"/>
      <c r="E711" s="16"/>
      <c r="F711" s="16"/>
      <c r="G711" s="16"/>
      <c r="H711" s="16"/>
      <c r="I711" s="16"/>
      <c r="J711" s="17"/>
      <c r="K711" s="17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7"/>
      <c r="AQ711" s="17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7"/>
      <c r="BP711" s="16"/>
      <c r="BQ711" s="16"/>
      <c r="BR711" s="16"/>
      <c r="BS711" s="16"/>
      <c r="BT711" s="16"/>
      <c r="BU711" s="17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7"/>
      <c r="CJ711" s="16"/>
      <c r="CK711" s="17"/>
      <c r="CL711" s="18"/>
    </row>
    <row r="712" spans="1:90">
      <c r="A712" s="16"/>
      <c r="B712" s="16"/>
      <c r="C712" s="16"/>
      <c r="D712" s="16"/>
      <c r="E712" s="16"/>
      <c r="F712" s="16"/>
      <c r="G712" s="16"/>
      <c r="H712" s="16"/>
      <c r="I712" s="16"/>
      <c r="J712" s="17"/>
      <c r="K712" s="17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7"/>
      <c r="AQ712" s="17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7"/>
      <c r="BP712" s="16"/>
      <c r="BQ712" s="16"/>
      <c r="BR712" s="16"/>
      <c r="BS712" s="16"/>
      <c r="BT712" s="16"/>
      <c r="BU712" s="17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7"/>
      <c r="CJ712" s="16"/>
      <c r="CK712" s="17"/>
      <c r="CL712" s="18"/>
    </row>
    <row r="713" spans="1:90">
      <c r="A713" s="16"/>
      <c r="B713" s="16"/>
      <c r="C713" s="16"/>
      <c r="D713" s="16"/>
      <c r="E713" s="16"/>
      <c r="F713" s="16"/>
      <c r="G713" s="16"/>
      <c r="H713" s="16"/>
      <c r="I713" s="16"/>
      <c r="J713" s="17"/>
      <c r="K713" s="17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7"/>
      <c r="AQ713" s="17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7"/>
      <c r="BP713" s="16"/>
      <c r="BQ713" s="16"/>
      <c r="BR713" s="16"/>
      <c r="BS713" s="16"/>
      <c r="BT713" s="16"/>
      <c r="BU713" s="17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7"/>
      <c r="CJ713" s="16"/>
      <c r="CK713" s="17"/>
      <c r="CL713" s="18"/>
    </row>
    <row r="714" spans="1:90">
      <c r="A714" s="16"/>
      <c r="B714" s="16"/>
      <c r="C714" s="16"/>
      <c r="D714" s="16"/>
      <c r="E714" s="16"/>
      <c r="F714" s="16"/>
      <c r="G714" s="16"/>
      <c r="H714" s="16"/>
      <c r="I714" s="16"/>
      <c r="J714" s="17"/>
      <c r="K714" s="17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7"/>
      <c r="AQ714" s="17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7"/>
      <c r="BP714" s="16"/>
      <c r="BQ714" s="16"/>
      <c r="BR714" s="16"/>
      <c r="BS714" s="16"/>
      <c r="BT714" s="16"/>
      <c r="BU714" s="17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7"/>
      <c r="CJ714" s="16"/>
      <c r="CK714" s="17"/>
      <c r="CL714" s="18"/>
    </row>
    <row r="715" spans="1:90">
      <c r="A715" s="16"/>
      <c r="B715" s="16"/>
      <c r="C715" s="16"/>
      <c r="D715" s="16"/>
      <c r="E715" s="16"/>
      <c r="F715" s="16"/>
      <c r="G715" s="16"/>
      <c r="H715" s="16"/>
      <c r="I715" s="16"/>
      <c r="J715" s="17"/>
      <c r="K715" s="17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7"/>
      <c r="AQ715" s="17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7"/>
      <c r="BP715" s="16"/>
      <c r="BQ715" s="16"/>
      <c r="BR715" s="16"/>
      <c r="BS715" s="16"/>
      <c r="BT715" s="16"/>
      <c r="BU715" s="17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7"/>
      <c r="CJ715" s="16"/>
      <c r="CK715" s="17"/>
      <c r="CL715" s="18"/>
    </row>
    <row r="716" spans="1:90">
      <c r="A716" s="16"/>
      <c r="B716" s="16"/>
      <c r="C716" s="16"/>
      <c r="D716" s="16"/>
      <c r="E716" s="16"/>
      <c r="F716" s="16"/>
      <c r="G716" s="16"/>
      <c r="H716" s="16"/>
      <c r="I716" s="16"/>
      <c r="J716" s="17"/>
      <c r="K716" s="17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7"/>
      <c r="AQ716" s="17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7"/>
      <c r="BP716" s="16"/>
      <c r="BQ716" s="16"/>
      <c r="BR716" s="16"/>
      <c r="BS716" s="16"/>
      <c r="BT716" s="16"/>
      <c r="BU716" s="17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7"/>
      <c r="CJ716" s="16"/>
      <c r="CK716" s="17"/>
      <c r="CL716" s="18"/>
    </row>
    <row r="717" spans="1:90">
      <c r="A717" s="16"/>
      <c r="B717" s="16"/>
      <c r="C717" s="16"/>
      <c r="D717" s="16"/>
      <c r="E717" s="16"/>
      <c r="F717" s="16"/>
      <c r="G717" s="16"/>
      <c r="H717" s="16"/>
      <c r="I717" s="16"/>
      <c r="J717" s="17"/>
      <c r="K717" s="17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7"/>
      <c r="AQ717" s="17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7"/>
      <c r="BP717" s="16"/>
      <c r="BQ717" s="16"/>
      <c r="BR717" s="16"/>
      <c r="BS717" s="16"/>
      <c r="BT717" s="16"/>
      <c r="BU717" s="17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7"/>
      <c r="CJ717" s="16"/>
      <c r="CK717" s="17"/>
      <c r="CL717" s="18"/>
    </row>
    <row r="718" spans="1:90">
      <c r="A718" s="16"/>
      <c r="B718" s="16"/>
      <c r="C718" s="16"/>
      <c r="D718" s="16"/>
      <c r="E718" s="16"/>
      <c r="F718" s="16"/>
      <c r="G718" s="16"/>
      <c r="H718" s="16"/>
      <c r="I718" s="16"/>
      <c r="J718" s="17"/>
      <c r="K718" s="17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7"/>
      <c r="AQ718" s="17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7"/>
      <c r="BP718" s="16"/>
      <c r="BQ718" s="16"/>
      <c r="BR718" s="16"/>
      <c r="BS718" s="16"/>
      <c r="BT718" s="16"/>
      <c r="BU718" s="17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7"/>
      <c r="CJ718" s="16"/>
      <c r="CK718" s="17"/>
      <c r="CL718" s="18"/>
    </row>
    <row r="719" spans="1:90">
      <c r="A719" s="16"/>
      <c r="B719" s="16"/>
      <c r="C719" s="16"/>
      <c r="D719" s="16"/>
      <c r="E719" s="16"/>
      <c r="F719" s="16"/>
      <c r="G719" s="16"/>
      <c r="H719" s="16"/>
      <c r="I719" s="16"/>
      <c r="J719" s="17"/>
      <c r="K719" s="17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7"/>
      <c r="AQ719" s="17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7"/>
      <c r="BP719" s="16"/>
      <c r="BQ719" s="16"/>
      <c r="BR719" s="16"/>
      <c r="BS719" s="16"/>
      <c r="BT719" s="16"/>
      <c r="BU719" s="17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7"/>
      <c r="CJ719" s="16"/>
      <c r="CK719" s="17"/>
      <c r="CL719" s="18"/>
    </row>
    <row r="720" spans="1:90">
      <c r="A720" s="16"/>
      <c r="B720" s="16"/>
      <c r="C720" s="16"/>
      <c r="D720" s="16"/>
      <c r="E720" s="16"/>
      <c r="F720" s="16"/>
      <c r="G720" s="16"/>
      <c r="H720" s="16"/>
      <c r="I720" s="16"/>
      <c r="J720" s="17"/>
      <c r="K720" s="17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7"/>
      <c r="AQ720" s="17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7"/>
      <c r="BP720" s="16"/>
      <c r="BQ720" s="16"/>
      <c r="BR720" s="16"/>
      <c r="BS720" s="16"/>
      <c r="BT720" s="16"/>
      <c r="BU720" s="17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7"/>
      <c r="CJ720" s="16"/>
      <c r="CK720" s="17"/>
      <c r="CL720" s="18"/>
    </row>
    <row r="721" spans="1:90">
      <c r="A721" s="16"/>
      <c r="B721" s="16"/>
      <c r="C721" s="16"/>
      <c r="D721" s="16"/>
      <c r="E721" s="16"/>
      <c r="F721" s="16"/>
      <c r="G721" s="16"/>
      <c r="H721" s="16"/>
      <c r="I721" s="16"/>
      <c r="J721" s="17"/>
      <c r="K721" s="17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7"/>
      <c r="AQ721" s="17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7"/>
      <c r="BP721" s="16"/>
      <c r="BQ721" s="16"/>
      <c r="BR721" s="16"/>
      <c r="BS721" s="16"/>
      <c r="BT721" s="16"/>
      <c r="BU721" s="17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7"/>
      <c r="CJ721" s="16"/>
      <c r="CK721" s="17"/>
      <c r="CL721" s="18"/>
    </row>
    <row r="722" spans="1:90">
      <c r="A722" s="16"/>
      <c r="B722" s="16"/>
      <c r="C722" s="16"/>
      <c r="D722" s="16"/>
      <c r="E722" s="16"/>
      <c r="F722" s="16"/>
      <c r="G722" s="16"/>
      <c r="H722" s="16"/>
      <c r="I722" s="16"/>
      <c r="J722" s="17"/>
      <c r="K722" s="17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7"/>
      <c r="AQ722" s="17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7"/>
      <c r="BP722" s="16"/>
      <c r="BQ722" s="16"/>
      <c r="BR722" s="16"/>
      <c r="BS722" s="16"/>
      <c r="BT722" s="16"/>
      <c r="BU722" s="17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7"/>
      <c r="CJ722" s="16"/>
      <c r="CK722" s="17"/>
      <c r="CL722" s="18"/>
    </row>
    <row r="723" spans="1:90">
      <c r="A723" s="16"/>
      <c r="B723" s="16"/>
      <c r="C723" s="16"/>
      <c r="D723" s="16"/>
      <c r="E723" s="16"/>
      <c r="F723" s="16"/>
      <c r="G723" s="16"/>
      <c r="H723" s="16"/>
      <c r="I723" s="16"/>
      <c r="J723" s="17"/>
      <c r="K723" s="17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7"/>
      <c r="AQ723" s="17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7"/>
      <c r="BP723" s="16"/>
      <c r="BQ723" s="16"/>
      <c r="BR723" s="16"/>
      <c r="BS723" s="16"/>
      <c r="BT723" s="16"/>
      <c r="BU723" s="17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7"/>
      <c r="CJ723" s="16"/>
      <c r="CK723" s="17"/>
      <c r="CL723" s="18"/>
    </row>
    <row r="724" spans="1:90">
      <c r="A724" s="16"/>
      <c r="B724" s="16"/>
      <c r="C724" s="16"/>
      <c r="D724" s="16"/>
      <c r="E724" s="16"/>
      <c r="F724" s="16"/>
      <c r="G724" s="16"/>
      <c r="H724" s="16"/>
      <c r="I724" s="16"/>
      <c r="J724" s="17"/>
      <c r="K724" s="17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7"/>
      <c r="AQ724" s="17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7"/>
      <c r="BP724" s="16"/>
      <c r="BQ724" s="16"/>
      <c r="BR724" s="16"/>
      <c r="BS724" s="16"/>
      <c r="BT724" s="16"/>
      <c r="BU724" s="17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7"/>
      <c r="CJ724" s="16"/>
      <c r="CK724" s="17"/>
      <c r="CL724" s="18"/>
    </row>
    <row r="725" spans="1:90">
      <c r="A725" s="16"/>
      <c r="B725" s="16"/>
      <c r="C725" s="16"/>
      <c r="D725" s="16"/>
      <c r="E725" s="16"/>
      <c r="F725" s="16"/>
      <c r="G725" s="16"/>
      <c r="H725" s="16"/>
      <c r="I725" s="16"/>
      <c r="J725" s="17"/>
      <c r="K725" s="17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7"/>
      <c r="AQ725" s="17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7"/>
      <c r="BP725" s="16"/>
      <c r="BQ725" s="16"/>
      <c r="BR725" s="16"/>
      <c r="BS725" s="16"/>
      <c r="BT725" s="16"/>
      <c r="BU725" s="17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7"/>
      <c r="CJ725" s="16"/>
      <c r="CK725" s="17"/>
      <c r="CL725" s="18"/>
    </row>
    <row r="726" spans="1:90">
      <c r="A726" s="16"/>
      <c r="B726" s="16"/>
      <c r="C726" s="16"/>
      <c r="D726" s="16"/>
      <c r="E726" s="16"/>
      <c r="F726" s="16"/>
      <c r="G726" s="16"/>
      <c r="H726" s="16"/>
      <c r="I726" s="16"/>
      <c r="J726" s="17"/>
      <c r="K726" s="17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7"/>
      <c r="AQ726" s="17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7"/>
      <c r="BP726" s="16"/>
      <c r="BQ726" s="16"/>
      <c r="BR726" s="16"/>
      <c r="BS726" s="16"/>
      <c r="BT726" s="16"/>
      <c r="BU726" s="17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7"/>
      <c r="CJ726" s="16"/>
      <c r="CK726" s="17"/>
      <c r="CL726" s="18"/>
    </row>
    <row r="727" spans="1:90">
      <c r="A727" s="16"/>
      <c r="B727" s="16"/>
      <c r="C727" s="16"/>
      <c r="D727" s="16"/>
      <c r="E727" s="16"/>
      <c r="F727" s="16"/>
      <c r="G727" s="16"/>
      <c r="H727" s="16"/>
      <c r="I727" s="16"/>
      <c r="J727" s="17"/>
      <c r="K727" s="17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7"/>
      <c r="AQ727" s="17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7"/>
      <c r="BP727" s="16"/>
      <c r="BQ727" s="16"/>
      <c r="BR727" s="16"/>
      <c r="BS727" s="16"/>
      <c r="BT727" s="16"/>
      <c r="BU727" s="17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7"/>
      <c r="CJ727" s="16"/>
      <c r="CK727" s="17"/>
      <c r="CL727" s="18"/>
    </row>
    <row r="728" spans="1:90">
      <c r="A728" s="16"/>
      <c r="B728" s="16"/>
      <c r="C728" s="16"/>
      <c r="D728" s="16"/>
      <c r="E728" s="16"/>
      <c r="F728" s="16"/>
      <c r="G728" s="16"/>
      <c r="H728" s="16"/>
      <c r="I728" s="16"/>
      <c r="J728" s="17"/>
      <c r="K728" s="17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7"/>
      <c r="AQ728" s="17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7"/>
      <c r="BP728" s="16"/>
      <c r="BQ728" s="16"/>
      <c r="BR728" s="16"/>
      <c r="BS728" s="16"/>
      <c r="BT728" s="16"/>
      <c r="BU728" s="17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7"/>
      <c r="CJ728" s="16"/>
      <c r="CK728" s="17"/>
      <c r="CL728" s="18"/>
    </row>
    <row r="729" spans="1:90">
      <c r="A729" s="16"/>
      <c r="B729" s="16"/>
      <c r="C729" s="16"/>
      <c r="D729" s="16"/>
      <c r="E729" s="16"/>
      <c r="F729" s="16"/>
      <c r="G729" s="16"/>
      <c r="H729" s="16"/>
      <c r="I729" s="16"/>
      <c r="J729" s="17"/>
      <c r="K729" s="17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7"/>
      <c r="AQ729" s="17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7"/>
      <c r="BP729" s="16"/>
      <c r="BQ729" s="16"/>
      <c r="BR729" s="16"/>
      <c r="BS729" s="16"/>
      <c r="BT729" s="16"/>
      <c r="BU729" s="17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7"/>
      <c r="CJ729" s="16"/>
      <c r="CK729" s="17"/>
      <c r="CL729" s="18"/>
    </row>
    <row r="730" spans="1:90">
      <c r="A730" s="16"/>
      <c r="B730" s="16"/>
      <c r="C730" s="16"/>
      <c r="D730" s="16"/>
      <c r="E730" s="16"/>
      <c r="F730" s="16"/>
      <c r="G730" s="16"/>
      <c r="H730" s="16"/>
      <c r="I730" s="16"/>
      <c r="J730" s="17"/>
      <c r="K730" s="17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7"/>
      <c r="AQ730" s="17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7"/>
      <c r="BP730" s="16"/>
      <c r="BQ730" s="16"/>
      <c r="BR730" s="16"/>
      <c r="BS730" s="16"/>
      <c r="BT730" s="16"/>
      <c r="BU730" s="17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7"/>
      <c r="CJ730" s="16"/>
      <c r="CK730" s="17"/>
      <c r="CL730" s="18"/>
    </row>
    <row r="731" spans="1:90">
      <c r="A731" s="16"/>
      <c r="B731" s="16"/>
      <c r="C731" s="16"/>
      <c r="D731" s="16"/>
      <c r="E731" s="16"/>
      <c r="F731" s="16"/>
      <c r="G731" s="16"/>
      <c r="H731" s="16"/>
      <c r="I731" s="16"/>
      <c r="J731" s="17"/>
      <c r="K731" s="17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7"/>
      <c r="AQ731" s="17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7"/>
      <c r="BP731" s="16"/>
      <c r="BQ731" s="16"/>
      <c r="BR731" s="16"/>
      <c r="BS731" s="16"/>
      <c r="BT731" s="16"/>
      <c r="BU731" s="17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7"/>
      <c r="CJ731" s="16"/>
      <c r="CK731" s="17"/>
      <c r="CL731" s="18"/>
    </row>
    <row r="732" spans="1:90">
      <c r="A732" s="16"/>
      <c r="B732" s="16"/>
      <c r="C732" s="16"/>
      <c r="D732" s="16"/>
      <c r="E732" s="16"/>
      <c r="F732" s="16"/>
      <c r="G732" s="16"/>
      <c r="H732" s="16"/>
      <c r="I732" s="16"/>
      <c r="J732" s="17"/>
      <c r="K732" s="17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7"/>
      <c r="AQ732" s="17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7"/>
      <c r="BP732" s="16"/>
      <c r="BQ732" s="16"/>
      <c r="BR732" s="16"/>
      <c r="BS732" s="16"/>
      <c r="BT732" s="16"/>
      <c r="BU732" s="17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7"/>
      <c r="CJ732" s="16"/>
      <c r="CK732" s="17"/>
      <c r="CL732" s="18"/>
    </row>
    <row r="733" spans="1:90">
      <c r="A733" s="16"/>
      <c r="B733" s="16"/>
      <c r="C733" s="16"/>
      <c r="D733" s="16"/>
      <c r="E733" s="16"/>
      <c r="F733" s="16"/>
      <c r="G733" s="16"/>
      <c r="H733" s="16"/>
      <c r="I733" s="16"/>
      <c r="J733" s="17"/>
      <c r="K733" s="17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7"/>
      <c r="AQ733" s="17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7"/>
      <c r="BP733" s="16"/>
      <c r="BQ733" s="16"/>
      <c r="BR733" s="16"/>
      <c r="BS733" s="16"/>
      <c r="BT733" s="16"/>
      <c r="BU733" s="17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7"/>
      <c r="CJ733" s="16"/>
      <c r="CK733" s="17"/>
      <c r="CL733" s="18"/>
    </row>
    <row r="734" spans="1:90">
      <c r="A734" s="16"/>
      <c r="B734" s="16"/>
      <c r="C734" s="16"/>
      <c r="D734" s="16"/>
      <c r="E734" s="16"/>
      <c r="F734" s="16"/>
      <c r="G734" s="16"/>
      <c r="H734" s="16"/>
      <c r="I734" s="16"/>
      <c r="J734" s="17"/>
      <c r="K734" s="17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7"/>
      <c r="AQ734" s="17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7"/>
      <c r="BP734" s="16"/>
      <c r="BQ734" s="16"/>
      <c r="BR734" s="16"/>
      <c r="BS734" s="16"/>
      <c r="BT734" s="16"/>
      <c r="BU734" s="17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7"/>
      <c r="CJ734" s="16"/>
      <c r="CK734" s="17"/>
      <c r="CL734" s="18"/>
    </row>
    <row r="735" spans="1:90">
      <c r="A735" s="16"/>
      <c r="B735" s="16"/>
      <c r="C735" s="16"/>
      <c r="D735" s="16"/>
      <c r="E735" s="16"/>
      <c r="F735" s="16"/>
      <c r="G735" s="16"/>
      <c r="H735" s="16"/>
      <c r="I735" s="16"/>
      <c r="J735" s="17"/>
      <c r="K735" s="17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7"/>
      <c r="AQ735" s="17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7"/>
      <c r="BP735" s="16"/>
      <c r="BQ735" s="16"/>
      <c r="BR735" s="16"/>
      <c r="BS735" s="16"/>
      <c r="BT735" s="16"/>
      <c r="BU735" s="17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7"/>
      <c r="CJ735" s="16"/>
      <c r="CK735" s="17"/>
      <c r="CL735" s="18"/>
    </row>
    <row r="736" spans="1:90">
      <c r="A736" s="16"/>
      <c r="B736" s="16"/>
      <c r="C736" s="16"/>
      <c r="D736" s="16"/>
      <c r="E736" s="16"/>
      <c r="F736" s="16"/>
      <c r="G736" s="16"/>
      <c r="H736" s="16"/>
      <c r="I736" s="16"/>
      <c r="J736" s="17"/>
      <c r="K736" s="17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7"/>
      <c r="AQ736" s="17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7"/>
      <c r="BP736" s="16"/>
      <c r="BQ736" s="16"/>
      <c r="BR736" s="16"/>
      <c r="BS736" s="16"/>
      <c r="BT736" s="16"/>
      <c r="BU736" s="17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7"/>
      <c r="CJ736" s="16"/>
      <c r="CK736" s="17"/>
      <c r="CL736" s="18"/>
    </row>
    <row r="737" spans="1:90">
      <c r="A737" s="16"/>
      <c r="B737" s="16"/>
      <c r="C737" s="16"/>
      <c r="D737" s="16"/>
      <c r="E737" s="16"/>
      <c r="F737" s="16"/>
      <c r="G737" s="16"/>
      <c r="H737" s="16"/>
      <c r="I737" s="16"/>
      <c r="J737" s="17"/>
      <c r="K737" s="17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7"/>
      <c r="AQ737" s="17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7"/>
      <c r="BP737" s="16"/>
      <c r="BQ737" s="16"/>
      <c r="BR737" s="16"/>
      <c r="BS737" s="16"/>
      <c r="BT737" s="16"/>
      <c r="BU737" s="17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7"/>
      <c r="CJ737" s="16"/>
      <c r="CK737" s="17"/>
      <c r="CL737" s="18"/>
    </row>
    <row r="738" spans="1:90">
      <c r="A738" s="16"/>
      <c r="B738" s="16"/>
      <c r="C738" s="16"/>
      <c r="D738" s="16"/>
      <c r="E738" s="16"/>
      <c r="F738" s="16"/>
      <c r="G738" s="16"/>
      <c r="H738" s="16"/>
      <c r="I738" s="16"/>
      <c r="J738" s="17"/>
      <c r="K738" s="17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7"/>
      <c r="AQ738" s="17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7"/>
      <c r="BP738" s="16"/>
      <c r="BQ738" s="16"/>
      <c r="BR738" s="16"/>
      <c r="BS738" s="16"/>
      <c r="BT738" s="16"/>
      <c r="BU738" s="17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7"/>
      <c r="CJ738" s="16"/>
      <c r="CK738" s="17"/>
      <c r="CL738" s="18"/>
    </row>
    <row r="739" spans="1:90">
      <c r="A739" s="16"/>
      <c r="B739" s="16"/>
      <c r="C739" s="16"/>
      <c r="D739" s="16"/>
      <c r="E739" s="16"/>
      <c r="F739" s="16"/>
      <c r="G739" s="16"/>
      <c r="H739" s="16"/>
      <c r="I739" s="16"/>
      <c r="J739" s="17"/>
      <c r="K739" s="17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7"/>
      <c r="AQ739" s="17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7"/>
      <c r="BP739" s="16"/>
      <c r="BQ739" s="16"/>
      <c r="BR739" s="16"/>
      <c r="BS739" s="16"/>
      <c r="BT739" s="16"/>
      <c r="BU739" s="17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7"/>
      <c r="CJ739" s="16"/>
      <c r="CK739" s="17"/>
      <c r="CL739" s="18"/>
    </row>
    <row r="740" spans="1:90">
      <c r="A740" s="16"/>
      <c r="B740" s="16"/>
      <c r="C740" s="16"/>
      <c r="D740" s="16"/>
      <c r="E740" s="16"/>
      <c r="F740" s="16"/>
      <c r="G740" s="16"/>
      <c r="H740" s="16"/>
      <c r="I740" s="16"/>
      <c r="J740" s="17"/>
      <c r="K740" s="17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7"/>
      <c r="AQ740" s="17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7"/>
      <c r="BP740" s="16"/>
      <c r="BQ740" s="16"/>
      <c r="BR740" s="16"/>
      <c r="BS740" s="16"/>
      <c r="BT740" s="16"/>
      <c r="BU740" s="17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7"/>
      <c r="CJ740" s="16"/>
      <c r="CK740" s="17"/>
      <c r="CL740" s="18"/>
    </row>
    <row r="741" spans="1:90">
      <c r="A741" s="16"/>
      <c r="B741" s="16"/>
      <c r="C741" s="16"/>
      <c r="D741" s="16"/>
      <c r="E741" s="16"/>
      <c r="F741" s="16"/>
      <c r="G741" s="16"/>
      <c r="H741" s="16"/>
      <c r="I741" s="16"/>
      <c r="J741" s="17"/>
      <c r="K741" s="17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7"/>
      <c r="AQ741" s="17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7"/>
      <c r="BP741" s="16"/>
      <c r="BQ741" s="16"/>
      <c r="BR741" s="16"/>
      <c r="BS741" s="16"/>
      <c r="BT741" s="16"/>
      <c r="BU741" s="17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7"/>
      <c r="CJ741" s="16"/>
      <c r="CK741" s="17"/>
      <c r="CL741" s="18"/>
    </row>
    <row r="742" spans="1:90">
      <c r="A742" s="16"/>
      <c r="B742" s="16"/>
      <c r="C742" s="16"/>
      <c r="D742" s="16"/>
      <c r="E742" s="16"/>
      <c r="F742" s="16"/>
      <c r="G742" s="16"/>
      <c r="H742" s="16"/>
      <c r="I742" s="16"/>
      <c r="J742" s="17"/>
      <c r="K742" s="17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7"/>
      <c r="AQ742" s="17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7"/>
      <c r="BP742" s="16"/>
      <c r="BQ742" s="16"/>
      <c r="BR742" s="16"/>
      <c r="BS742" s="16"/>
      <c r="BT742" s="16"/>
      <c r="BU742" s="17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7"/>
      <c r="CJ742" s="16"/>
      <c r="CK742" s="17"/>
      <c r="CL742" s="18"/>
    </row>
    <row r="743" spans="1:90">
      <c r="A743" s="16"/>
      <c r="B743" s="16"/>
      <c r="C743" s="16"/>
      <c r="D743" s="16"/>
      <c r="E743" s="16"/>
      <c r="F743" s="16"/>
      <c r="G743" s="16"/>
      <c r="H743" s="16"/>
      <c r="I743" s="16"/>
      <c r="J743" s="17"/>
      <c r="K743" s="17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7"/>
      <c r="AQ743" s="17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7"/>
      <c r="BP743" s="16"/>
      <c r="BQ743" s="16"/>
      <c r="BR743" s="16"/>
      <c r="BS743" s="16"/>
      <c r="BT743" s="16"/>
      <c r="BU743" s="17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7"/>
      <c r="CJ743" s="16"/>
      <c r="CK743" s="17"/>
      <c r="CL743" s="18"/>
    </row>
    <row r="744" spans="1:90">
      <c r="A744" s="16"/>
      <c r="B744" s="16"/>
      <c r="C744" s="16"/>
      <c r="D744" s="16"/>
      <c r="E744" s="16"/>
      <c r="F744" s="16"/>
      <c r="G744" s="16"/>
      <c r="H744" s="16"/>
      <c r="I744" s="16"/>
      <c r="J744" s="17"/>
      <c r="K744" s="17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7"/>
      <c r="AQ744" s="17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7"/>
      <c r="BP744" s="16"/>
      <c r="BQ744" s="16"/>
      <c r="BR744" s="16"/>
      <c r="BS744" s="16"/>
      <c r="BT744" s="16"/>
      <c r="BU744" s="17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7"/>
      <c r="CJ744" s="16"/>
      <c r="CK744" s="17"/>
      <c r="CL744" s="18"/>
    </row>
    <row r="745" spans="1:90">
      <c r="A745" s="16"/>
      <c r="B745" s="16"/>
      <c r="C745" s="16"/>
      <c r="D745" s="16"/>
      <c r="E745" s="16"/>
      <c r="F745" s="16"/>
      <c r="G745" s="16"/>
      <c r="H745" s="16"/>
      <c r="I745" s="16"/>
      <c r="J745" s="17"/>
      <c r="K745" s="17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7"/>
      <c r="AQ745" s="17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7"/>
      <c r="BP745" s="16"/>
      <c r="BQ745" s="16"/>
      <c r="BR745" s="16"/>
      <c r="BS745" s="16"/>
      <c r="BT745" s="16"/>
      <c r="BU745" s="17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7"/>
      <c r="CJ745" s="16"/>
      <c r="CK745" s="17"/>
      <c r="CL745" s="18"/>
    </row>
    <row r="746" spans="1:90">
      <c r="A746" s="16"/>
      <c r="B746" s="16"/>
      <c r="C746" s="16"/>
      <c r="D746" s="16"/>
      <c r="E746" s="16"/>
      <c r="F746" s="16"/>
      <c r="G746" s="16"/>
      <c r="H746" s="16"/>
      <c r="I746" s="16"/>
      <c r="J746" s="17"/>
      <c r="K746" s="17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7"/>
      <c r="AQ746" s="17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7"/>
      <c r="BP746" s="16"/>
      <c r="BQ746" s="16"/>
      <c r="BR746" s="16"/>
      <c r="BS746" s="16"/>
      <c r="BT746" s="16"/>
      <c r="BU746" s="17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7"/>
      <c r="CJ746" s="16"/>
      <c r="CK746" s="17"/>
      <c r="CL746" s="18"/>
    </row>
    <row r="747" spans="1:90">
      <c r="A747" s="16"/>
      <c r="B747" s="16"/>
      <c r="C747" s="16"/>
      <c r="D747" s="16"/>
      <c r="E747" s="16"/>
      <c r="F747" s="16"/>
      <c r="G747" s="16"/>
      <c r="H747" s="16"/>
      <c r="I747" s="16"/>
      <c r="J747" s="17"/>
      <c r="K747" s="17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7"/>
      <c r="AQ747" s="17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7"/>
      <c r="BP747" s="16"/>
      <c r="BQ747" s="16"/>
      <c r="BR747" s="16"/>
      <c r="BS747" s="16"/>
      <c r="BT747" s="16"/>
      <c r="BU747" s="17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7"/>
      <c r="CJ747" s="16"/>
      <c r="CK747" s="17"/>
      <c r="CL747" s="18"/>
    </row>
    <row r="748" spans="1:90">
      <c r="A748" s="16"/>
      <c r="B748" s="16"/>
      <c r="C748" s="16"/>
      <c r="D748" s="16"/>
      <c r="E748" s="16"/>
      <c r="F748" s="16"/>
      <c r="G748" s="16"/>
      <c r="H748" s="16"/>
      <c r="I748" s="16"/>
      <c r="J748" s="17"/>
      <c r="K748" s="17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7"/>
      <c r="AQ748" s="17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7"/>
      <c r="BP748" s="16"/>
      <c r="BQ748" s="16"/>
      <c r="BR748" s="16"/>
      <c r="BS748" s="16"/>
      <c r="BT748" s="16"/>
      <c r="BU748" s="17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7"/>
      <c r="CJ748" s="16"/>
      <c r="CK748" s="17"/>
      <c r="CL748" s="18"/>
    </row>
    <row r="749" spans="1:90">
      <c r="A749" s="16"/>
      <c r="B749" s="16"/>
      <c r="C749" s="16"/>
      <c r="D749" s="16"/>
      <c r="E749" s="16"/>
      <c r="F749" s="16"/>
      <c r="G749" s="16"/>
      <c r="H749" s="16"/>
      <c r="I749" s="16"/>
      <c r="J749" s="17"/>
      <c r="K749" s="17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7"/>
      <c r="AQ749" s="17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7"/>
      <c r="BP749" s="16"/>
      <c r="BQ749" s="16"/>
      <c r="BR749" s="16"/>
      <c r="BS749" s="16"/>
      <c r="BT749" s="16"/>
      <c r="BU749" s="17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7"/>
      <c r="CJ749" s="16"/>
      <c r="CK749" s="17"/>
      <c r="CL749" s="18"/>
    </row>
    <row r="750" spans="1:90">
      <c r="A750" s="16"/>
      <c r="B750" s="16"/>
      <c r="C750" s="16"/>
      <c r="D750" s="16"/>
      <c r="E750" s="16"/>
      <c r="F750" s="16"/>
      <c r="G750" s="16"/>
      <c r="H750" s="16"/>
      <c r="I750" s="16"/>
      <c r="J750" s="17"/>
      <c r="K750" s="17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7"/>
      <c r="AQ750" s="17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7"/>
      <c r="BP750" s="16"/>
      <c r="BQ750" s="16"/>
      <c r="BR750" s="16"/>
      <c r="BS750" s="16"/>
      <c r="BT750" s="16"/>
      <c r="BU750" s="17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7"/>
      <c r="CJ750" s="16"/>
      <c r="CK750" s="17"/>
      <c r="CL750" s="18"/>
    </row>
    <row r="751" spans="1:90">
      <c r="A751" s="16"/>
      <c r="B751" s="16"/>
      <c r="C751" s="16"/>
      <c r="D751" s="16"/>
      <c r="E751" s="16"/>
      <c r="F751" s="16"/>
      <c r="G751" s="16"/>
      <c r="H751" s="16"/>
      <c r="I751" s="16"/>
      <c r="J751" s="17"/>
      <c r="K751" s="17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7"/>
      <c r="AQ751" s="17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7"/>
      <c r="BP751" s="16"/>
      <c r="BQ751" s="16"/>
      <c r="BR751" s="16"/>
      <c r="BS751" s="16"/>
      <c r="BT751" s="16"/>
      <c r="BU751" s="17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7"/>
      <c r="CJ751" s="16"/>
      <c r="CK751" s="17"/>
      <c r="CL751" s="18"/>
    </row>
    <row r="752" spans="1:90">
      <c r="A752" s="16"/>
      <c r="B752" s="16"/>
      <c r="C752" s="16"/>
      <c r="D752" s="16"/>
      <c r="E752" s="16"/>
      <c r="F752" s="16"/>
      <c r="G752" s="16"/>
      <c r="H752" s="16"/>
      <c r="I752" s="16"/>
      <c r="J752" s="17"/>
      <c r="K752" s="17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7"/>
      <c r="AQ752" s="17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7"/>
      <c r="BP752" s="16"/>
      <c r="BQ752" s="16"/>
      <c r="BR752" s="16"/>
      <c r="BS752" s="16"/>
      <c r="BT752" s="16"/>
      <c r="BU752" s="17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7"/>
      <c r="CJ752" s="16"/>
      <c r="CK752" s="17"/>
      <c r="CL752" s="18"/>
    </row>
    <row r="753" spans="1:90">
      <c r="A753" s="16"/>
      <c r="B753" s="16"/>
      <c r="C753" s="16"/>
      <c r="D753" s="16"/>
      <c r="E753" s="16"/>
      <c r="F753" s="16"/>
      <c r="G753" s="16"/>
      <c r="H753" s="16"/>
      <c r="I753" s="16"/>
      <c r="J753" s="17"/>
      <c r="K753" s="17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7"/>
      <c r="AQ753" s="17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7"/>
      <c r="BP753" s="16"/>
      <c r="BQ753" s="16"/>
      <c r="BR753" s="16"/>
      <c r="BS753" s="16"/>
      <c r="BT753" s="16"/>
      <c r="BU753" s="17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7"/>
      <c r="CJ753" s="16"/>
      <c r="CK753" s="17"/>
      <c r="CL753" s="18"/>
    </row>
    <row r="754" spans="1:90">
      <c r="A754" s="16"/>
      <c r="B754" s="16"/>
      <c r="C754" s="16"/>
      <c r="D754" s="16"/>
      <c r="E754" s="16"/>
      <c r="F754" s="16"/>
      <c r="G754" s="16"/>
      <c r="H754" s="16"/>
      <c r="I754" s="16"/>
      <c r="J754" s="17"/>
      <c r="K754" s="17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7"/>
      <c r="AQ754" s="17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7"/>
      <c r="BP754" s="16"/>
      <c r="BQ754" s="16"/>
      <c r="BR754" s="16"/>
      <c r="BS754" s="16"/>
      <c r="BT754" s="16"/>
      <c r="BU754" s="17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7"/>
      <c r="CJ754" s="16"/>
      <c r="CK754" s="17"/>
      <c r="CL754" s="18"/>
    </row>
    <row r="755" spans="1:90">
      <c r="A755" s="16"/>
      <c r="B755" s="16"/>
      <c r="C755" s="16"/>
      <c r="D755" s="16"/>
      <c r="E755" s="16"/>
      <c r="F755" s="16"/>
      <c r="G755" s="16"/>
      <c r="H755" s="16"/>
      <c r="I755" s="16"/>
      <c r="J755" s="17"/>
      <c r="K755" s="17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7"/>
      <c r="AQ755" s="17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7"/>
      <c r="BP755" s="16"/>
      <c r="BQ755" s="16"/>
      <c r="BR755" s="16"/>
      <c r="BS755" s="16"/>
      <c r="BT755" s="16"/>
      <c r="BU755" s="17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7"/>
      <c r="CJ755" s="16"/>
      <c r="CK755" s="17"/>
      <c r="CL755" s="18"/>
    </row>
    <row r="756" spans="1:90">
      <c r="A756" s="16"/>
      <c r="B756" s="16"/>
      <c r="C756" s="16"/>
      <c r="D756" s="16"/>
      <c r="E756" s="16"/>
      <c r="F756" s="16"/>
      <c r="G756" s="16"/>
      <c r="H756" s="16"/>
      <c r="I756" s="16"/>
      <c r="J756" s="17"/>
      <c r="K756" s="17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7"/>
      <c r="AQ756" s="17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7"/>
      <c r="BP756" s="16"/>
      <c r="BQ756" s="16"/>
      <c r="BR756" s="16"/>
      <c r="BS756" s="16"/>
      <c r="BT756" s="16"/>
      <c r="BU756" s="17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7"/>
      <c r="CJ756" s="16"/>
      <c r="CK756" s="17"/>
      <c r="CL756" s="18"/>
    </row>
    <row r="757" spans="1:90">
      <c r="A757" s="16"/>
      <c r="B757" s="16"/>
      <c r="C757" s="16"/>
      <c r="D757" s="16"/>
      <c r="E757" s="16"/>
      <c r="F757" s="16"/>
      <c r="G757" s="16"/>
      <c r="H757" s="16"/>
      <c r="I757" s="16"/>
      <c r="J757" s="17"/>
      <c r="K757" s="17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7"/>
      <c r="AQ757" s="17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7"/>
      <c r="BP757" s="16"/>
      <c r="BQ757" s="16"/>
      <c r="BR757" s="16"/>
      <c r="BS757" s="16"/>
      <c r="BT757" s="16"/>
      <c r="BU757" s="17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7"/>
      <c r="CJ757" s="16"/>
      <c r="CK757" s="17"/>
      <c r="CL757" s="18"/>
    </row>
    <row r="758" spans="1:90">
      <c r="A758" s="16"/>
      <c r="B758" s="16"/>
      <c r="C758" s="16"/>
      <c r="D758" s="16"/>
      <c r="E758" s="16"/>
      <c r="F758" s="16"/>
      <c r="G758" s="16"/>
      <c r="H758" s="16"/>
      <c r="I758" s="16"/>
      <c r="J758" s="17"/>
      <c r="K758" s="17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7"/>
      <c r="AQ758" s="17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7"/>
      <c r="BP758" s="16"/>
      <c r="BQ758" s="16"/>
      <c r="BR758" s="16"/>
      <c r="BS758" s="16"/>
      <c r="BT758" s="16"/>
      <c r="BU758" s="17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7"/>
      <c r="CJ758" s="16"/>
      <c r="CK758" s="17"/>
      <c r="CL758" s="18"/>
    </row>
    <row r="759" spans="1:90">
      <c r="A759" s="16"/>
      <c r="B759" s="16"/>
      <c r="C759" s="16"/>
      <c r="D759" s="16"/>
      <c r="E759" s="16"/>
      <c r="F759" s="16"/>
      <c r="G759" s="16"/>
      <c r="H759" s="16"/>
      <c r="I759" s="16"/>
      <c r="J759" s="17"/>
      <c r="K759" s="17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7"/>
      <c r="AQ759" s="17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7"/>
      <c r="BP759" s="16"/>
      <c r="BQ759" s="16"/>
      <c r="BR759" s="16"/>
      <c r="BS759" s="16"/>
      <c r="BT759" s="16"/>
      <c r="BU759" s="17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7"/>
      <c r="CJ759" s="16"/>
      <c r="CK759" s="17"/>
      <c r="CL759" s="18"/>
    </row>
    <row r="760" spans="1:90">
      <c r="A760" s="16"/>
      <c r="B760" s="16"/>
      <c r="C760" s="16"/>
      <c r="D760" s="16"/>
      <c r="E760" s="16"/>
      <c r="F760" s="16"/>
      <c r="G760" s="16"/>
      <c r="H760" s="16"/>
      <c r="I760" s="16"/>
      <c r="J760" s="17"/>
      <c r="K760" s="17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7"/>
      <c r="AQ760" s="17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7"/>
      <c r="BP760" s="16"/>
      <c r="BQ760" s="16"/>
      <c r="BR760" s="16"/>
      <c r="BS760" s="16"/>
      <c r="BT760" s="16"/>
      <c r="BU760" s="17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7"/>
      <c r="CJ760" s="16"/>
      <c r="CK760" s="17"/>
      <c r="CL760" s="18"/>
    </row>
    <row r="761" spans="1:90">
      <c r="A761" s="16"/>
      <c r="B761" s="16"/>
      <c r="C761" s="16"/>
      <c r="D761" s="16"/>
      <c r="E761" s="16"/>
      <c r="F761" s="16"/>
      <c r="G761" s="16"/>
      <c r="H761" s="16"/>
      <c r="I761" s="16"/>
      <c r="J761" s="17"/>
      <c r="K761" s="17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7"/>
      <c r="AQ761" s="17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7"/>
      <c r="BP761" s="16"/>
      <c r="BQ761" s="16"/>
      <c r="BR761" s="16"/>
      <c r="BS761" s="16"/>
      <c r="BT761" s="16"/>
      <c r="BU761" s="17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7"/>
      <c r="CJ761" s="16"/>
      <c r="CK761" s="17"/>
      <c r="CL761" s="18"/>
    </row>
    <row r="762" spans="1:90">
      <c r="A762" s="16"/>
      <c r="B762" s="16"/>
      <c r="C762" s="16"/>
      <c r="D762" s="16"/>
      <c r="E762" s="16"/>
      <c r="F762" s="16"/>
      <c r="G762" s="16"/>
      <c r="H762" s="16"/>
      <c r="I762" s="16"/>
      <c r="J762" s="17"/>
      <c r="K762" s="17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7"/>
      <c r="AQ762" s="17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7"/>
      <c r="BP762" s="16"/>
      <c r="BQ762" s="16"/>
      <c r="BR762" s="16"/>
      <c r="BS762" s="16"/>
      <c r="BT762" s="16"/>
      <c r="BU762" s="17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7"/>
      <c r="CJ762" s="16"/>
      <c r="CK762" s="17"/>
      <c r="CL762" s="18"/>
    </row>
    <row r="763" spans="1:90">
      <c r="A763" s="16"/>
      <c r="B763" s="16"/>
      <c r="C763" s="16"/>
      <c r="D763" s="16"/>
      <c r="E763" s="16"/>
      <c r="F763" s="16"/>
      <c r="G763" s="16"/>
      <c r="H763" s="16"/>
      <c r="I763" s="16"/>
      <c r="J763" s="17"/>
      <c r="K763" s="17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7"/>
      <c r="AQ763" s="17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7"/>
      <c r="BP763" s="16"/>
      <c r="BQ763" s="16"/>
      <c r="BR763" s="16"/>
      <c r="BS763" s="16"/>
      <c r="BT763" s="16"/>
      <c r="BU763" s="17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7"/>
      <c r="CJ763" s="16"/>
      <c r="CK763" s="17"/>
      <c r="CL763" s="18"/>
    </row>
    <row r="764" spans="1:90">
      <c r="A764" s="16"/>
      <c r="B764" s="16"/>
      <c r="C764" s="16"/>
      <c r="D764" s="16"/>
      <c r="E764" s="16"/>
      <c r="F764" s="16"/>
      <c r="G764" s="16"/>
      <c r="H764" s="16"/>
      <c r="I764" s="16"/>
      <c r="J764" s="17"/>
      <c r="K764" s="17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7"/>
      <c r="AQ764" s="17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7"/>
      <c r="BP764" s="16"/>
      <c r="BQ764" s="16"/>
      <c r="BR764" s="16"/>
      <c r="BS764" s="16"/>
      <c r="BT764" s="16"/>
      <c r="BU764" s="17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7"/>
      <c r="CJ764" s="16"/>
      <c r="CK764" s="17"/>
      <c r="CL764" s="18"/>
    </row>
    <row r="765" spans="1:90">
      <c r="A765" s="16"/>
      <c r="B765" s="16"/>
      <c r="C765" s="16"/>
      <c r="D765" s="16"/>
      <c r="E765" s="16"/>
      <c r="F765" s="16"/>
      <c r="G765" s="16"/>
      <c r="H765" s="16"/>
      <c r="I765" s="16"/>
      <c r="J765" s="17"/>
      <c r="K765" s="17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7"/>
      <c r="AQ765" s="17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7"/>
      <c r="BP765" s="16"/>
      <c r="BQ765" s="16"/>
      <c r="BR765" s="16"/>
      <c r="BS765" s="16"/>
      <c r="BT765" s="16"/>
      <c r="BU765" s="17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7"/>
      <c r="CJ765" s="16"/>
      <c r="CK765" s="17"/>
      <c r="CL765" s="18"/>
    </row>
    <row r="766" spans="1:90">
      <c r="A766" s="16"/>
      <c r="B766" s="16"/>
      <c r="C766" s="16"/>
      <c r="D766" s="16"/>
      <c r="E766" s="16"/>
      <c r="F766" s="16"/>
      <c r="G766" s="16"/>
      <c r="H766" s="16"/>
      <c r="I766" s="16"/>
      <c r="J766" s="17"/>
      <c r="K766" s="17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7"/>
      <c r="AQ766" s="17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7"/>
      <c r="BP766" s="16"/>
      <c r="BQ766" s="16"/>
      <c r="BR766" s="16"/>
      <c r="BS766" s="16"/>
      <c r="BT766" s="16"/>
      <c r="BU766" s="17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7"/>
      <c r="CJ766" s="16"/>
      <c r="CK766" s="17"/>
      <c r="CL766" s="18"/>
    </row>
    <row r="767" spans="1:90">
      <c r="A767" s="16"/>
      <c r="B767" s="16"/>
      <c r="C767" s="16"/>
      <c r="D767" s="16"/>
      <c r="E767" s="16"/>
      <c r="F767" s="16"/>
      <c r="G767" s="16"/>
      <c r="H767" s="16"/>
      <c r="I767" s="16"/>
      <c r="J767" s="17"/>
      <c r="K767" s="17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7"/>
      <c r="AQ767" s="17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7"/>
      <c r="BP767" s="16"/>
      <c r="BQ767" s="16"/>
      <c r="BR767" s="16"/>
      <c r="BS767" s="16"/>
      <c r="BT767" s="16"/>
      <c r="BU767" s="17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7"/>
      <c r="CJ767" s="16"/>
      <c r="CK767" s="17"/>
      <c r="CL767" s="18"/>
    </row>
    <row r="768" spans="1:90">
      <c r="A768" s="16"/>
      <c r="B768" s="16"/>
      <c r="C768" s="16"/>
      <c r="D768" s="16"/>
      <c r="E768" s="16"/>
      <c r="F768" s="16"/>
      <c r="G768" s="16"/>
      <c r="H768" s="16"/>
      <c r="I768" s="16"/>
      <c r="J768" s="17"/>
      <c r="K768" s="17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7"/>
      <c r="AQ768" s="17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7"/>
      <c r="BP768" s="16"/>
      <c r="BQ768" s="16"/>
      <c r="BR768" s="16"/>
      <c r="BS768" s="16"/>
      <c r="BT768" s="16"/>
      <c r="BU768" s="17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7"/>
      <c r="CJ768" s="16"/>
      <c r="CK768" s="17"/>
      <c r="CL768" s="18"/>
    </row>
    <row r="769" spans="1:90">
      <c r="A769" s="16"/>
      <c r="B769" s="16"/>
      <c r="C769" s="16"/>
      <c r="D769" s="16"/>
      <c r="E769" s="16"/>
      <c r="F769" s="16"/>
      <c r="G769" s="16"/>
      <c r="H769" s="16"/>
      <c r="I769" s="16"/>
      <c r="J769" s="17"/>
      <c r="K769" s="17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7"/>
      <c r="AQ769" s="17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7"/>
      <c r="BP769" s="16"/>
      <c r="BQ769" s="16"/>
      <c r="BR769" s="16"/>
      <c r="BS769" s="16"/>
      <c r="BT769" s="16"/>
      <c r="BU769" s="17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7"/>
      <c r="CJ769" s="16"/>
      <c r="CK769" s="17"/>
      <c r="CL769" s="18"/>
    </row>
    <row r="770" spans="1:90">
      <c r="A770" s="16"/>
      <c r="B770" s="16"/>
      <c r="C770" s="16"/>
      <c r="D770" s="16"/>
      <c r="E770" s="16"/>
      <c r="F770" s="16"/>
      <c r="G770" s="16"/>
      <c r="H770" s="16"/>
      <c r="I770" s="16"/>
      <c r="J770" s="17"/>
      <c r="K770" s="17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7"/>
      <c r="AQ770" s="17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7"/>
      <c r="BP770" s="16"/>
      <c r="BQ770" s="16"/>
      <c r="BR770" s="16"/>
      <c r="BS770" s="16"/>
      <c r="BT770" s="16"/>
      <c r="BU770" s="17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7"/>
      <c r="CJ770" s="16"/>
      <c r="CK770" s="17"/>
      <c r="CL770" s="18"/>
    </row>
    <row r="771" spans="1:90">
      <c r="A771" s="16"/>
      <c r="B771" s="16"/>
      <c r="C771" s="16"/>
      <c r="D771" s="16"/>
      <c r="E771" s="16"/>
      <c r="F771" s="16"/>
      <c r="G771" s="16"/>
      <c r="H771" s="16"/>
      <c r="I771" s="16"/>
      <c r="J771" s="17"/>
      <c r="K771" s="17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7"/>
      <c r="AQ771" s="17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7"/>
      <c r="BP771" s="16"/>
      <c r="BQ771" s="16"/>
      <c r="BR771" s="16"/>
      <c r="BS771" s="16"/>
      <c r="BT771" s="16"/>
      <c r="BU771" s="17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7"/>
      <c r="CJ771" s="16"/>
      <c r="CK771" s="17"/>
      <c r="CL771" s="18"/>
    </row>
    <row r="772" spans="1:90">
      <c r="A772" s="16"/>
      <c r="B772" s="16"/>
      <c r="C772" s="16"/>
      <c r="D772" s="16"/>
      <c r="E772" s="16"/>
      <c r="F772" s="16"/>
      <c r="G772" s="16"/>
      <c r="H772" s="16"/>
      <c r="I772" s="16"/>
      <c r="J772" s="17"/>
      <c r="K772" s="17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7"/>
      <c r="AQ772" s="17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7"/>
      <c r="BP772" s="16"/>
      <c r="BQ772" s="16"/>
      <c r="BR772" s="16"/>
      <c r="BS772" s="16"/>
      <c r="BT772" s="16"/>
      <c r="BU772" s="17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7"/>
      <c r="CJ772" s="16"/>
      <c r="CK772" s="17"/>
      <c r="CL772" s="18"/>
    </row>
    <row r="773" spans="1:90">
      <c r="A773" s="16"/>
      <c r="B773" s="16"/>
      <c r="C773" s="16"/>
      <c r="D773" s="16"/>
      <c r="E773" s="16"/>
      <c r="F773" s="16"/>
      <c r="G773" s="16"/>
      <c r="H773" s="16"/>
      <c r="I773" s="16"/>
      <c r="J773" s="17"/>
      <c r="K773" s="17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7"/>
      <c r="AQ773" s="17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7"/>
      <c r="BP773" s="16"/>
      <c r="BQ773" s="16"/>
      <c r="BR773" s="16"/>
      <c r="BS773" s="16"/>
      <c r="BT773" s="16"/>
      <c r="BU773" s="17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7"/>
      <c r="CJ773" s="16"/>
      <c r="CK773" s="17"/>
      <c r="CL773" s="18"/>
    </row>
    <row r="774" spans="1:90">
      <c r="A774" s="16"/>
      <c r="B774" s="16"/>
      <c r="C774" s="16"/>
      <c r="D774" s="16"/>
      <c r="E774" s="16"/>
      <c r="F774" s="16"/>
      <c r="G774" s="16"/>
      <c r="H774" s="16"/>
      <c r="I774" s="16"/>
      <c r="J774" s="17"/>
      <c r="K774" s="17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7"/>
      <c r="AQ774" s="17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7"/>
      <c r="BP774" s="16"/>
      <c r="BQ774" s="16"/>
      <c r="BR774" s="16"/>
      <c r="BS774" s="16"/>
      <c r="BT774" s="16"/>
      <c r="BU774" s="17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7"/>
      <c r="CJ774" s="16"/>
      <c r="CK774" s="17"/>
      <c r="CL774" s="18"/>
    </row>
    <row r="775" spans="1:90">
      <c r="A775" s="16"/>
      <c r="B775" s="16"/>
      <c r="C775" s="16"/>
      <c r="D775" s="16"/>
      <c r="E775" s="16"/>
      <c r="F775" s="16"/>
      <c r="G775" s="16"/>
      <c r="H775" s="16"/>
      <c r="I775" s="16"/>
      <c r="J775" s="17"/>
      <c r="K775" s="17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7"/>
      <c r="AQ775" s="17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7"/>
      <c r="BP775" s="16"/>
      <c r="BQ775" s="16"/>
      <c r="BR775" s="16"/>
      <c r="BS775" s="16"/>
      <c r="BT775" s="16"/>
      <c r="BU775" s="17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7"/>
      <c r="CJ775" s="16"/>
      <c r="CK775" s="17"/>
      <c r="CL775" s="18"/>
    </row>
    <row r="776" spans="1:90">
      <c r="A776" s="16"/>
      <c r="B776" s="16"/>
      <c r="C776" s="16"/>
      <c r="D776" s="16"/>
      <c r="E776" s="16"/>
      <c r="F776" s="16"/>
      <c r="G776" s="16"/>
      <c r="H776" s="16"/>
      <c r="I776" s="16"/>
      <c r="J776" s="17"/>
      <c r="K776" s="17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7"/>
      <c r="AQ776" s="17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7"/>
      <c r="BP776" s="16"/>
      <c r="BQ776" s="16"/>
      <c r="BR776" s="16"/>
      <c r="BS776" s="16"/>
      <c r="BT776" s="16"/>
      <c r="BU776" s="17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7"/>
      <c r="CJ776" s="16"/>
      <c r="CK776" s="17"/>
      <c r="CL776" s="18"/>
    </row>
    <row r="777" spans="1:90">
      <c r="A777" s="16"/>
      <c r="B777" s="16"/>
      <c r="C777" s="16"/>
      <c r="D777" s="16"/>
      <c r="E777" s="16"/>
      <c r="F777" s="16"/>
      <c r="G777" s="16"/>
      <c r="H777" s="16"/>
      <c r="I777" s="16"/>
      <c r="J777" s="17"/>
      <c r="K777" s="17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7"/>
      <c r="AQ777" s="17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7"/>
      <c r="BP777" s="16"/>
      <c r="BQ777" s="16"/>
      <c r="BR777" s="16"/>
      <c r="BS777" s="16"/>
      <c r="BT777" s="16"/>
      <c r="BU777" s="17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7"/>
      <c r="CJ777" s="16"/>
      <c r="CK777" s="17"/>
      <c r="CL777" s="18"/>
    </row>
    <row r="778" spans="1:90">
      <c r="A778" s="16"/>
      <c r="B778" s="16"/>
      <c r="C778" s="16"/>
      <c r="D778" s="16"/>
      <c r="E778" s="16"/>
      <c r="F778" s="16"/>
      <c r="G778" s="16"/>
      <c r="H778" s="16"/>
      <c r="I778" s="16"/>
      <c r="J778" s="17"/>
      <c r="K778" s="17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7"/>
      <c r="AQ778" s="17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7"/>
      <c r="BP778" s="16"/>
      <c r="BQ778" s="16"/>
      <c r="BR778" s="16"/>
      <c r="BS778" s="16"/>
      <c r="BT778" s="16"/>
      <c r="BU778" s="17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7"/>
      <c r="CJ778" s="16"/>
      <c r="CK778" s="17"/>
      <c r="CL778" s="18"/>
    </row>
    <row r="779" spans="1:90">
      <c r="A779" s="16"/>
      <c r="B779" s="16"/>
      <c r="C779" s="16"/>
      <c r="D779" s="16"/>
      <c r="E779" s="16"/>
      <c r="F779" s="16"/>
      <c r="G779" s="16"/>
      <c r="H779" s="16"/>
      <c r="I779" s="16"/>
      <c r="J779" s="17"/>
      <c r="K779" s="17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7"/>
      <c r="AQ779" s="17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7"/>
      <c r="BP779" s="16"/>
      <c r="BQ779" s="16"/>
      <c r="BR779" s="16"/>
      <c r="BS779" s="16"/>
      <c r="BT779" s="16"/>
      <c r="BU779" s="17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7"/>
      <c r="CJ779" s="16"/>
      <c r="CK779" s="17"/>
      <c r="CL779" s="18"/>
    </row>
    <row r="780" spans="1:90">
      <c r="A780" s="16"/>
      <c r="B780" s="16"/>
      <c r="C780" s="16"/>
      <c r="D780" s="16"/>
      <c r="E780" s="16"/>
      <c r="F780" s="16"/>
      <c r="G780" s="16"/>
      <c r="H780" s="16"/>
      <c r="I780" s="16"/>
      <c r="J780" s="17"/>
      <c r="K780" s="17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7"/>
      <c r="AQ780" s="17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7"/>
      <c r="BP780" s="16"/>
      <c r="BQ780" s="16"/>
      <c r="BR780" s="16"/>
      <c r="BS780" s="16"/>
      <c r="BT780" s="16"/>
      <c r="BU780" s="17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7"/>
      <c r="CJ780" s="16"/>
      <c r="CK780" s="17"/>
      <c r="CL780" s="18"/>
    </row>
    <row r="781" spans="1:90">
      <c r="A781" s="16"/>
      <c r="B781" s="16"/>
      <c r="C781" s="16"/>
      <c r="D781" s="16"/>
      <c r="E781" s="16"/>
      <c r="F781" s="16"/>
      <c r="G781" s="16"/>
      <c r="H781" s="16"/>
      <c r="I781" s="16"/>
      <c r="J781" s="17"/>
      <c r="K781" s="17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7"/>
      <c r="AQ781" s="17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7"/>
      <c r="BP781" s="16"/>
      <c r="BQ781" s="16"/>
      <c r="BR781" s="16"/>
      <c r="BS781" s="16"/>
      <c r="BT781" s="16"/>
      <c r="BU781" s="17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7"/>
      <c r="CJ781" s="16"/>
      <c r="CK781" s="17"/>
      <c r="CL781" s="18"/>
    </row>
    <row r="782" spans="1:90">
      <c r="A782" s="16"/>
      <c r="B782" s="16"/>
      <c r="C782" s="16"/>
      <c r="D782" s="16"/>
      <c r="E782" s="16"/>
      <c r="F782" s="16"/>
      <c r="G782" s="16"/>
      <c r="H782" s="16"/>
      <c r="I782" s="16"/>
      <c r="J782" s="17"/>
      <c r="K782" s="17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7"/>
      <c r="AQ782" s="17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7"/>
      <c r="BP782" s="16"/>
      <c r="BQ782" s="16"/>
      <c r="BR782" s="16"/>
      <c r="BS782" s="16"/>
      <c r="BT782" s="16"/>
      <c r="BU782" s="17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7"/>
      <c r="CJ782" s="16"/>
      <c r="CK782" s="17"/>
      <c r="CL782" s="18"/>
    </row>
    <row r="783" spans="1:90">
      <c r="A783" s="16"/>
      <c r="B783" s="16"/>
      <c r="C783" s="16"/>
      <c r="D783" s="16"/>
      <c r="E783" s="16"/>
      <c r="F783" s="16"/>
      <c r="G783" s="16"/>
      <c r="H783" s="16"/>
      <c r="I783" s="16"/>
      <c r="J783" s="17"/>
      <c r="K783" s="17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7"/>
      <c r="AQ783" s="17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7"/>
      <c r="BP783" s="16"/>
      <c r="BQ783" s="16"/>
      <c r="BR783" s="16"/>
      <c r="BS783" s="16"/>
      <c r="BT783" s="16"/>
      <c r="BU783" s="17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7"/>
      <c r="CJ783" s="16"/>
      <c r="CK783" s="17"/>
      <c r="CL783" s="18"/>
    </row>
    <row r="784" spans="1:90">
      <c r="A784" s="16"/>
      <c r="B784" s="16"/>
      <c r="C784" s="16"/>
      <c r="D784" s="16"/>
      <c r="E784" s="16"/>
      <c r="F784" s="16"/>
      <c r="G784" s="16"/>
      <c r="H784" s="16"/>
      <c r="I784" s="16"/>
      <c r="J784" s="17"/>
      <c r="K784" s="17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7"/>
      <c r="AQ784" s="17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7"/>
      <c r="BP784" s="16"/>
      <c r="BQ784" s="16"/>
      <c r="BR784" s="16"/>
      <c r="BS784" s="16"/>
      <c r="BT784" s="16"/>
      <c r="BU784" s="17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7"/>
      <c r="CJ784" s="16"/>
      <c r="CK784" s="17"/>
      <c r="CL784" s="18"/>
    </row>
    <row r="785" spans="1:90">
      <c r="A785" s="16"/>
      <c r="B785" s="16"/>
      <c r="C785" s="16"/>
      <c r="D785" s="16"/>
      <c r="E785" s="16"/>
      <c r="F785" s="16"/>
      <c r="G785" s="16"/>
      <c r="H785" s="16"/>
      <c r="I785" s="16"/>
      <c r="J785" s="17"/>
      <c r="K785" s="17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7"/>
      <c r="AQ785" s="17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7"/>
      <c r="BP785" s="16"/>
      <c r="BQ785" s="16"/>
      <c r="BR785" s="16"/>
      <c r="BS785" s="16"/>
      <c r="BT785" s="16"/>
      <c r="BU785" s="17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7"/>
      <c r="CJ785" s="16"/>
      <c r="CK785" s="17"/>
      <c r="CL785" s="18"/>
    </row>
    <row r="786" spans="1:90">
      <c r="A786" s="16"/>
      <c r="B786" s="16"/>
      <c r="C786" s="16"/>
      <c r="D786" s="16"/>
      <c r="E786" s="16"/>
      <c r="F786" s="16"/>
      <c r="G786" s="16"/>
      <c r="H786" s="16"/>
      <c r="I786" s="16"/>
      <c r="J786" s="17"/>
      <c r="K786" s="17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7"/>
      <c r="AQ786" s="17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7"/>
      <c r="BP786" s="16"/>
      <c r="BQ786" s="16"/>
      <c r="BR786" s="16"/>
      <c r="BS786" s="16"/>
      <c r="BT786" s="16"/>
      <c r="BU786" s="17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7"/>
      <c r="CJ786" s="16"/>
      <c r="CK786" s="17"/>
      <c r="CL786" s="18"/>
    </row>
    <row r="787" spans="1:90">
      <c r="A787" s="16"/>
      <c r="B787" s="16"/>
      <c r="C787" s="16"/>
      <c r="D787" s="16"/>
      <c r="E787" s="16"/>
      <c r="F787" s="16"/>
      <c r="G787" s="16"/>
      <c r="H787" s="16"/>
      <c r="I787" s="16"/>
      <c r="J787" s="17"/>
      <c r="K787" s="17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7"/>
      <c r="AQ787" s="17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7"/>
      <c r="BP787" s="16"/>
      <c r="BQ787" s="16"/>
      <c r="BR787" s="16"/>
      <c r="BS787" s="16"/>
      <c r="BT787" s="16"/>
      <c r="BU787" s="17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7"/>
      <c r="CJ787" s="16"/>
      <c r="CK787" s="17"/>
      <c r="CL787" s="18"/>
    </row>
    <row r="788" spans="1:90">
      <c r="A788" s="16"/>
      <c r="B788" s="16"/>
      <c r="C788" s="16"/>
      <c r="D788" s="16"/>
      <c r="E788" s="16"/>
      <c r="F788" s="16"/>
      <c r="G788" s="16"/>
      <c r="H788" s="16"/>
      <c r="I788" s="16"/>
      <c r="J788" s="17"/>
      <c r="K788" s="17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7"/>
      <c r="AQ788" s="17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7"/>
      <c r="BP788" s="16"/>
      <c r="BQ788" s="16"/>
      <c r="BR788" s="16"/>
      <c r="BS788" s="16"/>
      <c r="BT788" s="16"/>
      <c r="BU788" s="17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7"/>
      <c r="CJ788" s="16"/>
      <c r="CK788" s="17"/>
      <c r="CL788" s="18"/>
    </row>
    <row r="789" spans="1:90">
      <c r="A789" s="16"/>
      <c r="B789" s="16"/>
      <c r="C789" s="16"/>
      <c r="D789" s="16"/>
      <c r="E789" s="16"/>
      <c r="F789" s="16"/>
      <c r="G789" s="16"/>
      <c r="H789" s="16"/>
      <c r="I789" s="16"/>
      <c r="J789" s="17"/>
      <c r="K789" s="17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7"/>
      <c r="AQ789" s="17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7"/>
      <c r="BP789" s="16"/>
      <c r="BQ789" s="16"/>
      <c r="BR789" s="16"/>
      <c r="BS789" s="16"/>
      <c r="BT789" s="16"/>
      <c r="BU789" s="17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7"/>
      <c r="CJ789" s="16"/>
      <c r="CK789" s="17"/>
      <c r="CL789" s="18"/>
    </row>
    <row r="790" spans="1:90">
      <c r="A790" s="16"/>
      <c r="B790" s="16"/>
      <c r="C790" s="16"/>
      <c r="D790" s="16"/>
      <c r="E790" s="16"/>
      <c r="F790" s="16"/>
      <c r="G790" s="16"/>
      <c r="H790" s="16"/>
      <c r="I790" s="16"/>
      <c r="J790" s="17"/>
      <c r="K790" s="17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7"/>
      <c r="AQ790" s="17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7"/>
      <c r="BP790" s="16"/>
      <c r="BQ790" s="16"/>
      <c r="BR790" s="16"/>
      <c r="BS790" s="16"/>
      <c r="BT790" s="16"/>
      <c r="BU790" s="17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7"/>
      <c r="CJ790" s="16"/>
      <c r="CK790" s="17"/>
      <c r="CL790" s="18"/>
    </row>
    <row r="791" spans="1:90">
      <c r="A791" s="16"/>
      <c r="B791" s="16"/>
      <c r="C791" s="16"/>
      <c r="D791" s="16"/>
      <c r="E791" s="16"/>
      <c r="F791" s="16"/>
      <c r="G791" s="16"/>
      <c r="H791" s="16"/>
      <c r="I791" s="16"/>
      <c r="J791" s="17"/>
      <c r="K791" s="17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7"/>
      <c r="AQ791" s="17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7"/>
      <c r="BP791" s="16"/>
      <c r="BQ791" s="16"/>
      <c r="BR791" s="16"/>
      <c r="BS791" s="16"/>
      <c r="BT791" s="16"/>
      <c r="BU791" s="17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7"/>
      <c r="CJ791" s="16"/>
      <c r="CK791" s="17"/>
      <c r="CL791" s="18"/>
    </row>
    <row r="792" spans="1:90">
      <c r="A792" s="16"/>
      <c r="B792" s="16"/>
      <c r="C792" s="16"/>
      <c r="D792" s="16"/>
      <c r="E792" s="16"/>
      <c r="F792" s="16"/>
      <c r="G792" s="16"/>
      <c r="H792" s="16"/>
      <c r="I792" s="16"/>
      <c r="J792" s="17"/>
      <c r="K792" s="17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7"/>
      <c r="AQ792" s="17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7"/>
      <c r="BP792" s="16"/>
      <c r="BQ792" s="16"/>
      <c r="BR792" s="16"/>
      <c r="BS792" s="16"/>
      <c r="BT792" s="16"/>
      <c r="BU792" s="17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7"/>
      <c r="CJ792" s="16"/>
      <c r="CK792" s="17"/>
      <c r="CL792" s="18"/>
    </row>
    <row r="793" spans="1:90">
      <c r="A793" s="16"/>
      <c r="B793" s="16"/>
      <c r="C793" s="16"/>
      <c r="D793" s="16"/>
      <c r="E793" s="16"/>
      <c r="F793" s="16"/>
      <c r="G793" s="16"/>
      <c r="H793" s="16"/>
      <c r="I793" s="16"/>
      <c r="J793" s="17"/>
      <c r="K793" s="17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7"/>
      <c r="AQ793" s="17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7"/>
      <c r="BP793" s="16"/>
      <c r="BQ793" s="16"/>
      <c r="BR793" s="16"/>
      <c r="BS793" s="16"/>
      <c r="BT793" s="16"/>
      <c r="BU793" s="17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7"/>
      <c r="CJ793" s="16"/>
      <c r="CK793" s="17"/>
      <c r="CL793" s="18"/>
    </row>
    <row r="794" spans="1:90">
      <c r="A794" s="16"/>
      <c r="B794" s="16"/>
      <c r="C794" s="16"/>
      <c r="D794" s="16"/>
      <c r="E794" s="16"/>
      <c r="F794" s="16"/>
      <c r="G794" s="16"/>
      <c r="H794" s="16"/>
      <c r="I794" s="16"/>
      <c r="J794" s="17"/>
      <c r="K794" s="17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7"/>
      <c r="AQ794" s="17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7"/>
      <c r="BP794" s="16"/>
      <c r="BQ794" s="16"/>
      <c r="BR794" s="16"/>
      <c r="BS794" s="16"/>
      <c r="BT794" s="16"/>
      <c r="BU794" s="17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7"/>
      <c r="CJ794" s="16"/>
      <c r="CK794" s="17"/>
      <c r="CL794" s="18"/>
    </row>
    <row r="795" spans="1:90">
      <c r="A795" s="16"/>
      <c r="B795" s="16"/>
      <c r="C795" s="16"/>
      <c r="D795" s="16"/>
      <c r="E795" s="16"/>
      <c r="F795" s="16"/>
      <c r="G795" s="16"/>
      <c r="H795" s="16"/>
      <c r="I795" s="16"/>
      <c r="J795" s="17"/>
      <c r="K795" s="17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7"/>
      <c r="AQ795" s="17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7"/>
      <c r="BP795" s="16"/>
      <c r="BQ795" s="16"/>
      <c r="BR795" s="16"/>
      <c r="BS795" s="16"/>
      <c r="BT795" s="16"/>
      <c r="BU795" s="17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7"/>
      <c r="CJ795" s="16"/>
      <c r="CK795" s="17"/>
      <c r="CL795" s="18"/>
    </row>
    <row r="796" spans="1:90">
      <c r="A796" s="16"/>
      <c r="B796" s="16"/>
      <c r="C796" s="16"/>
      <c r="D796" s="16"/>
      <c r="E796" s="16"/>
      <c r="F796" s="16"/>
      <c r="G796" s="16"/>
      <c r="H796" s="16"/>
      <c r="I796" s="16"/>
      <c r="J796" s="17"/>
      <c r="K796" s="17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7"/>
      <c r="AQ796" s="17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7"/>
      <c r="BP796" s="16"/>
      <c r="BQ796" s="16"/>
      <c r="BR796" s="16"/>
      <c r="BS796" s="16"/>
      <c r="BT796" s="16"/>
      <c r="BU796" s="17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7"/>
      <c r="CJ796" s="16"/>
      <c r="CK796" s="17"/>
      <c r="CL796" s="18"/>
    </row>
    <row r="797" spans="1:90">
      <c r="A797" s="16"/>
      <c r="B797" s="16"/>
      <c r="C797" s="16"/>
      <c r="D797" s="16"/>
      <c r="E797" s="16"/>
      <c r="F797" s="16"/>
      <c r="G797" s="16"/>
      <c r="H797" s="16"/>
      <c r="I797" s="16"/>
      <c r="J797" s="17"/>
      <c r="K797" s="17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7"/>
      <c r="AQ797" s="17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7"/>
      <c r="BP797" s="16"/>
      <c r="BQ797" s="16"/>
      <c r="BR797" s="16"/>
      <c r="BS797" s="16"/>
      <c r="BT797" s="16"/>
      <c r="BU797" s="17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7"/>
      <c r="CJ797" s="16"/>
      <c r="CK797" s="17"/>
      <c r="CL797" s="18"/>
    </row>
    <row r="798" spans="1:90">
      <c r="A798" s="16"/>
      <c r="B798" s="16"/>
      <c r="C798" s="16"/>
      <c r="D798" s="16"/>
      <c r="E798" s="16"/>
      <c r="F798" s="16"/>
      <c r="G798" s="16"/>
      <c r="H798" s="16"/>
      <c r="I798" s="16"/>
      <c r="J798" s="17"/>
      <c r="K798" s="17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7"/>
      <c r="AQ798" s="17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7"/>
      <c r="BP798" s="16"/>
      <c r="BQ798" s="16"/>
      <c r="BR798" s="16"/>
      <c r="BS798" s="16"/>
      <c r="BT798" s="16"/>
      <c r="BU798" s="17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7"/>
      <c r="CJ798" s="16"/>
      <c r="CK798" s="17"/>
      <c r="CL798" s="18"/>
    </row>
    <row r="799" spans="1:90">
      <c r="A799" s="16"/>
      <c r="B799" s="16"/>
      <c r="C799" s="16"/>
      <c r="D799" s="16"/>
      <c r="E799" s="16"/>
      <c r="F799" s="16"/>
      <c r="G799" s="16"/>
      <c r="H799" s="16"/>
      <c r="I799" s="16"/>
      <c r="J799" s="17"/>
      <c r="K799" s="17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7"/>
      <c r="AQ799" s="17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7"/>
      <c r="BP799" s="16"/>
      <c r="BQ799" s="16"/>
      <c r="BR799" s="16"/>
      <c r="BS799" s="16"/>
      <c r="BT799" s="16"/>
      <c r="BU799" s="17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7"/>
      <c r="CJ799" s="16"/>
      <c r="CK799" s="17"/>
      <c r="CL799" s="18"/>
    </row>
    <row r="800" spans="1:90">
      <c r="A800" s="16"/>
      <c r="B800" s="16"/>
      <c r="C800" s="16"/>
      <c r="D800" s="16"/>
      <c r="E800" s="16"/>
      <c r="F800" s="16"/>
      <c r="G800" s="16"/>
      <c r="H800" s="16"/>
      <c r="I800" s="16"/>
      <c r="J800" s="17"/>
      <c r="K800" s="17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7"/>
      <c r="AQ800" s="17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7"/>
      <c r="BP800" s="16"/>
      <c r="BQ800" s="16"/>
      <c r="BR800" s="16"/>
      <c r="BS800" s="16"/>
      <c r="BT800" s="16"/>
      <c r="BU800" s="17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7"/>
      <c r="CJ800" s="16"/>
      <c r="CK800" s="17"/>
      <c r="CL800" s="18"/>
    </row>
    <row r="801" spans="1:90">
      <c r="A801" s="16"/>
      <c r="B801" s="16"/>
      <c r="C801" s="16"/>
      <c r="D801" s="16"/>
      <c r="E801" s="16"/>
      <c r="F801" s="16"/>
      <c r="G801" s="16"/>
      <c r="H801" s="16"/>
      <c r="I801" s="16"/>
      <c r="J801" s="17"/>
      <c r="K801" s="17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7"/>
      <c r="AQ801" s="17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7"/>
      <c r="BP801" s="16"/>
      <c r="BQ801" s="16"/>
      <c r="BR801" s="16"/>
      <c r="BS801" s="16"/>
      <c r="BT801" s="16"/>
      <c r="BU801" s="17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7"/>
      <c r="CJ801" s="16"/>
      <c r="CK801" s="17"/>
      <c r="CL801" s="18"/>
    </row>
    <row r="802" spans="1:90">
      <c r="A802" s="16"/>
      <c r="B802" s="16"/>
      <c r="C802" s="16"/>
      <c r="D802" s="16"/>
      <c r="E802" s="16"/>
      <c r="F802" s="16"/>
      <c r="G802" s="16"/>
      <c r="H802" s="16"/>
      <c r="I802" s="16"/>
      <c r="J802" s="17"/>
      <c r="K802" s="17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7"/>
      <c r="AQ802" s="17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7"/>
      <c r="BP802" s="16"/>
      <c r="BQ802" s="16"/>
      <c r="BR802" s="16"/>
      <c r="BS802" s="16"/>
      <c r="BT802" s="16"/>
      <c r="BU802" s="17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7"/>
      <c r="CJ802" s="16"/>
      <c r="CK802" s="17"/>
      <c r="CL802" s="18"/>
    </row>
    <row r="803" spans="1:90">
      <c r="A803" s="16"/>
      <c r="B803" s="16"/>
      <c r="C803" s="16"/>
      <c r="D803" s="16"/>
      <c r="E803" s="16"/>
      <c r="F803" s="16"/>
      <c r="G803" s="16"/>
      <c r="H803" s="16"/>
      <c r="I803" s="16"/>
      <c r="J803" s="17"/>
      <c r="K803" s="17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7"/>
      <c r="AQ803" s="17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7"/>
      <c r="BP803" s="16"/>
      <c r="BQ803" s="16"/>
      <c r="BR803" s="16"/>
      <c r="BS803" s="16"/>
      <c r="BT803" s="16"/>
      <c r="BU803" s="17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7"/>
      <c r="CJ803" s="16"/>
      <c r="CK803" s="17"/>
      <c r="CL803" s="18"/>
    </row>
    <row r="804" spans="1:90">
      <c r="A804" s="16"/>
      <c r="B804" s="16"/>
      <c r="C804" s="16"/>
      <c r="D804" s="16"/>
      <c r="E804" s="16"/>
      <c r="F804" s="16"/>
      <c r="G804" s="16"/>
      <c r="H804" s="16"/>
      <c r="I804" s="16"/>
      <c r="J804" s="17"/>
      <c r="K804" s="17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7"/>
      <c r="AQ804" s="17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7"/>
      <c r="BP804" s="16"/>
      <c r="BQ804" s="16"/>
      <c r="BR804" s="16"/>
      <c r="BS804" s="16"/>
      <c r="BT804" s="16"/>
      <c r="BU804" s="17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7"/>
      <c r="CJ804" s="16"/>
      <c r="CK804" s="17"/>
      <c r="CL804" s="18"/>
    </row>
    <row r="805" spans="1:90">
      <c r="A805" s="16"/>
      <c r="B805" s="16"/>
      <c r="C805" s="16"/>
      <c r="D805" s="16"/>
      <c r="E805" s="16"/>
      <c r="F805" s="16"/>
      <c r="G805" s="16"/>
      <c r="H805" s="16"/>
      <c r="I805" s="16"/>
      <c r="J805" s="17"/>
      <c r="K805" s="17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7"/>
      <c r="AQ805" s="17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7"/>
      <c r="BP805" s="16"/>
      <c r="BQ805" s="16"/>
      <c r="BR805" s="16"/>
      <c r="BS805" s="16"/>
      <c r="BT805" s="16"/>
      <c r="BU805" s="17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7"/>
      <c r="CJ805" s="16"/>
      <c r="CK805" s="17"/>
      <c r="CL805" s="18"/>
    </row>
    <row r="806" spans="1:90">
      <c r="A806" s="16"/>
      <c r="B806" s="16"/>
      <c r="C806" s="16"/>
      <c r="D806" s="16"/>
      <c r="E806" s="16"/>
      <c r="F806" s="16"/>
      <c r="G806" s="16"/>
      <c r="H806" s="16"/>
      <c r="I806" s="16"/>
      <c r="J806" s="17"/>
      <c r="K806" s="17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7"/>
      <c r="AQ806" s="17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7"/>
      <c r="BP806" s="16"/>
      <c r="BQ806" s="16"/>
      <c r="BR806" s="16"/>
      <c r="BS806" s="16"/>
      <c r="BT806" s="16"/>
      <c r="BU806" s="17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7"/>
      <c r="CJ806" s="16"/>
      <c r="CK806" s="17"/>
      <c r="CL806" s="18"/>
    </row>
    <row r="807" spans="1:90">
      <c r="A807" s="16"/>
      <c r="B807" s="16"/>
      <c r="C807" s="16"/>
      <c r="D807" s="16"/>
      <c r="E807" s="16"/>
      <c r="F807" s="16"/>
      <c r="G807" s="16"/>
      <c r="H807" s="16"/>
      <c r="I807" s="16"/>
      <c r="J807" s="17"/>
      <c r="K807" s="17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7"/>
      <c r="AQ807" s="17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7"/>
      <c r="BP807" s="16"/>
      <c r="BQ807" s="16"/>
      <c r="BR807" s="16"/>
      <c r="BS807" s="16"/>
      <c r="BT807" s="16"/>
      <c r="BU807" s="17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7"/>
      <c r="CJ807" s="16"/>
      <c r="CK807" s="17"/>
      <c r="CL807" s="18"/>
    </row>
    <row r="808" spans="1:90">
      <c r="A808" s="16"/>
      <c r="B808" s="16"/>
      <c r="C808" s="16"/>
      <c r="D808" s="16"/>
      <c r="E808" s="16"/>
      <c r="F808" s="16"/>
      <c r="G808" s="16"/>
      <c r="H808" s="16"/>
      <c r="I808" s="16"/>
      <c r="J808" s="17"/>
      <c r="K808" s="17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7"/>
      <c r="AQ808" s="17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7"/>
      <c r="BP808" s="16"/>
      <c r="BQ808" s="16"/>
      <c r="BR808" s="16"/>
      <c r="BS808" s="16"/>
      <c r="BT808" s="16"/>
      <c r="BU808" s="17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7"/>
      <c r="CJ808" s="16"/>
      <c r="CK808" s="17"/>
      <c r="CL808" s="18"/>
    </row>
    <row r="809" spans="1:90">
      <c r="A809" s="16"/>
      <c r="B809" s="16"/>
      <c r="C809" s="16"/>
      <c r="D809" s="16"/>
      <c r="E809" s="16"/>
      <c r="F809" s="16"/>
      <c r="G809" s="16"/>
      <c r="H809" s="16"/>
      <c r="I809" s="16"/>
      <c r="J809" s="17"/>
      <c r="K809" s="17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7"/>
      <c r="AQ809" s="17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7"/>
      <c r="BP809" s="16"/>
      <c r="BQ809" s="16"/>
      <c r="BR809" s="16"/>
      <c r="BS809" s="16"/>
      <c r="BT809" s="16"/>
      <c r="BU809" s="17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7"/>
      <c r="CJ809" s="16"/>
      <c r="CK809" s="17"/>
      <c r="CL809" s="18"/>
    </row>
    <row r="810" spans="1:90">
      <c r="A810" s="16"/>
      <c r="B810" s="16"/>
      <c r="C810" s="16"/>
      <c r="D810" s="16"/>
      <c r="E810" s="16"/>
      <c r="F810" s="16"/>
      <c r="G810" s="16"/>
      <c r="H810" s="16"/>
      <c r="I810" s="16"/>
      <c r="J810" s="17"/>
      <c r="K810" s="17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7"/>
      <c r="AQ810" s="17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7"/>
      <c r="BP810" s="16"/>
      <c r="BQ810" s="16"/>
      <c r="BR810" s="16"/>
      <c r="BS810" s="16"/>
      <c r="BT810" s="16"/>
      <c r="BU810" s="17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7"/>
      <c r="CJ810" s="16"/>
      <c r="CK810" s="17"/>
      <c r="CL810" s="18"/>
    </row>
    <row r="811" spans="1:90">
      <c r="A811" s="16"/>
      <c r="B811" s="16"/>
      <c r="C811" s="16"/>
      <c r="D811" s="16"/>
      <c r="E811" s="16"/>
      <c r="F811" s="16"/>
      <c r="G811" s="16"/>
      <c r="H811" s="16"/>
      <c r="I811" s="16"/>
      <c r="J811" s="17"/>
      <c r="K811" s="17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7"/>
      <c r="AQ811" s="17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7"/>
      <c r="BP811" s="16"/>
      <c r="BQ811" s="16"/>
      <c r="BR811" s="16"/>
      <c r="BS811" s="16"/>
      <c r="BT811" s="16"/>
      <c r="BU811" s="17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7"/>
      <c r="CJ811" s="16"/>
      <c r="CK811" s="17"/>
      <c r="CL811" s="18"/>
    </row>
    <row r="812" spans="1:90">
      <c r="A812" s="16"/>
      <c r="B812" s="16"/>
      <c r="C812" s="16"/>
      <c r="D812" s="16"/>
      <c r="E812" s="16"/>
      <c r="F812" s="16"/>
      <c r="G812" s="16"/>
      <c r="H812" s="16"/>
      <c r="I812" s="16"/>
      <c r="J812" s="17"/>
      <c r="K812" s="17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7"/>
      <c r="AQ812" s="17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7"/>
      <c r="BP812" s="16"/>
      <c r="BQ812" s="16"/>
      <c r="BR812" s="16"/>
      <c r="BS812" s="16"/>
      <c r="BT812" s="16"/>
      <c r="BU812" s="17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7"/>
      <c r="CJ812" s="16"/>
      <c r="CK812" s="17"/>
      <c r="CL812" s="18"/>
    </row>
    <row r="813" spans="1:90">
      <c r="A813" s="16"/>
      <c r="B813" s="16"/>
      <c r="C813" s="16"/>
      <c r="D813" s="16"/>
      <c r="E813" s="16"/>
      <c r="F813" s="16"/>
      <c r="G813" s="16"/>
      <c r="H813" s="16"/>
      <c r="I813" s="16"/>
      <c r="J813" s="17"/>
      <c r="K813" s="17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7"/>
      <c r="AQ813" s="17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7"/>
      <c r="BP813" s="16"/>
      <c r="BQ813" s="16"/>
      <c r="BR813" s="16"/>
      <c r="BS813" s="16"/>
      <c r="BT813" s="16"/>
      <c r="BU813" s="17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7"/>
      <c r="CJ813" s="16"/>
      <c r="CK813" s="17"/>
      <c r="CL813" s="18"/>
    </row>
    <row r="814" spans="1:90">
      <c r="A814" s="16"/>
      <c r="B814" s="16"/>
      <c r="C814" s="16"/>
      <c r="D814" s="16"/>
      <c r="E814" s="16"/>
      <c r="F814" s="16"/>
      <c r="G814" s="16"/>
      <c r="H814" s="16"/>
      <c r="I814" s="16"/>
      <c r="J814" s="17"/>
      <c r="K814" s="17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7"/>
      <c r="AQ814" s="17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7"/>
      <c r="BP814" s="16"/>
      <c r="BQ814" s="16"/>
      <c r="BR814" s="16"/>
      <c r="BS814" s="16"/>
      <c r="BT814" s="16"/>
      <c r="BU814" s="17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7"/>
      <c r="CJ814" s="16"/>
      <c r="CK814" s="17"/>
      <c r="CL814" s="18"/>
    </row>
    <row r="815" spans="1:90">
      <c r="A815" s="16"/>
      <c r="B815" s="16"/>
      <c r="C815" s="16"/>
      <c r="D815" s="16"/>
      <c r="E815" s="16"/>
      <c r="F815" s="16"/>
      <c r="G815" s="16"/>
      <c r="H815" s="16"/>
      <c r="I815" s="16"/>
      <c r="J815" s="17"/>
      <c r="K815" s="17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7"/>
      <c r="AQ815" s="17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7"/>
      <c r="BP815" s="16"/>
      <c r="BQ815" s="16"/>
      <c r="BR815" s="16"/>
      <c r="BS815" s="16"/>
      <c r="BT815" s="16"/>
      <c r="BU815" s="17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7"/>
      <c r="CJ815" s="16"/>
      <c r="CK815" s="17"/>
      <c r="CL815" s="18"/>
    </row>
    <row r="816" spans="1:90">
      <c r="A816" s="16"/>
      <c r="B816" s="16"/>
      <c r="C816" s="16"/>
      <c r="D816" s="16"/>
      <c r="E816" s="16"/>
      <c r="F816" s="16"/>
      <c r="G816" s="16"/>
      <c r="H816" s="16"/>
      <c r="I816" s="16"/>
      <c r="J816" s="17"/>
      <c r="K816" s="17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7"/>
      <c r="AQ816" s="17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7"/>
      <c r="BP816" s="16"/>
      <c r="BQ816" s="16"/>
      <c r="BR816" s="16"/>
      <c r="BS816" s="16"/>
      <c r="BT816" s="16"/>
      <c r="BU816" s="17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7"/>
      <c r="CJ816" s="16"/>
      <c r="CK816" s="17"/>
      <c r="CL816" s="18"/>
    </row>
    <row r="817" spans="1:90">
      <c r="A817" s="16"/>
      <c r="B817" s="16"/>
      <c r="C817" s="16"/>
      <c r="D817" s="16"/>
      <c r="E817" s="16"/>
      <c r="F817" s="16"/>
      <c r="G817" s="16"/>
      <c r="H817" s="16"/>
      <c r="I817" s="16"/>
      <c r="J817" s="17"/>
      <c r="K817" s="17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7"/>
      <c r="AQ817" s="17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7"/>
      <c r="BP817" s="16"/>
      <c r="BQ817" s="16"/>
      <c r="BR817" s="16"/>
      <c r="BS817" s="16"/>
      <c r="BT817" s="16"/>
      <c r="BU817" s="17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7"/>
      <c r="CJ817" s="16"/>
      <c r="CK817" s="17"/>
      <c r="CL817" s="18"/>
    </row>
    <row r="818" spans="1:90">
      <c r="A818" s="16"/>
      <c r="B818" s="16"/>
      <c r="C818" s="16"/>
      <c r="D818" s="16"/>
      <c r="E818" s="16"/>
      <c r="F818" s="16"/>
      <c r="G818" s="16"/>
      <c r="H818" s="16"/>
      <c r="I818" s="16"/>
      <c r="J818" s="17"/>
      <c r="K818" s="17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7"/>
      <c r="AQ818" s="17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7"/>
      <c r="BP818" s="16"/>
      <c r="BQ818" s="16"/>
      <c r="BR818" s="16"/>
      <c r="BS818" s="16"/>
      <c r="BT818" s="16"/>
      <c r="BU818" s="17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7"/>
      <c r="CJ818" s="16"/>
      <c r="CK818" s="17"/>
      <c r="CL818" s="18"/>
    </row>
    <row r="819" spans="1:90">
      <c r="A819" s="16"/>
      <c r="B819" s="16"/>
      <c r="C819" s="16"/>
      <c r="D819" s="16"/>
      <c r="E819" s="16"/>
      <c r="F819" s="16"/>
      <c r="G819" s="16"/>
      <c r="H819" s="16"/>
      <c r="I819" s="16"/>
      <c r="J819" s="17"/>
      <c r="K819" s="17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7"/>
      <c r="AQ819" s="17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7"/>
      <c r="BP819" s="16"/>
      <c r="BQ819" s="16"/>
      <c r="BR819" s="16"/>
      <c r="BS819" s="16"/>
      <c r="BT819" s="16"/>
      <c r="BU819" s="17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7"/>
      <c r="CJ819" s="16"/>
      <c r="CK819" s="17"/>
      <c r="CL819" s="18"/>
    </row>
    <row r="820" spans="1:90">
      <c r="A820" s="16"/>
      <c r="B820" s="16"/>
      <c r="C820" s="16"/>
      <c r="D820" s="16"/>
      <c r="E820" s="16"/>
      <c r="F820" s="16"/>
      <c r="G820" s="16"/>
      <c r="H820" s="16"/>
      <c r="I820" s="16"/>
      <c r="J820" s="17"/>
      <c r="K820" s="17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7"/>
      <c r="AQ820" s="17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7"/>
      <c r="BP820" s="16"/>
      <c r="BQ820" s="16"/>
      <c r="BR820" s="16"/>
      <c r="BS820" s="16"/>
      <c r="BT820" s="16"/>
      <c r="BU820" s="17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7"/>
      <c r="CJ820" s="16"/>
      <c r="CK820" s="17"/>
      <c r="CL820" s="18"/>
    </row>
    <row r="821" spans="1:90">
      <c r="A821" s="16"/>
      <c r="B821" s="16"/>
      <c r="C821" s="16"/>
      <c r="D821" s="16"/>
      <c r="E821" s="16"/>
      <c r="F821" s="16"/>
      <c r="G821" s="16"/>
      <c r="H821" s="16"/>
      <c r="I821" s="16"/>
      <c r="J821" s="17"/>
      <c r="K821" s="17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7"/>
      <c r="AQ821" s="17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7"/>
      <c r="BP821" s="16"/>
      <c r="BQ821" s="16"/>
      <c r="BR821" s="16"/>
      <c r="BS821" s="16"/>
      <c r="BT821" s="16"/>
      <c r="BU821" s="17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7"/>
      <c r="CJ821" s="16"/>
      <c r="CK821" s="17"/>
      <c r="CL821" s="18"/>
    </row>
    <row r="822" spans="1:90">
      <c r="A822" s="16"/>
      <c r="B822" s="16"/>
      <c r="C822" s="16"/>
      <c r="D822" s="16"/>
      <c r="E822" s="16"/>
      <c r="F822" s="16"/>
      <c r="G822" s="16"/>
      <c r="H822" s="16"/>
      <c r="I822" s="16"/>
      <c r="J822" s="17"/>
      <c r="K822" s="17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7"/>
      <c r="AQ822" s="17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7"/>
      <c r="BP822" s="16"/>
      <c r="BQ822" s="16"/>
      <c r="BR822" s="16"/>
      <c r="BS822" s="16"/>
      <c r="BT822" s="16"/>
      <c r="BU822" s="17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7"/>
      <c r="CJ822" s="16"/>
      <c r="CK822" s="17"/>
      <c r="CL822" s="18"/>
    </row>
    <row r="823" spans="1:90">
      <c r="A823" s="16"/>
      <c r="B823" s="16"/>
      <c r="C823" s="16"/>
      <c r="D823" s="16"/>
      <c r="E823" s="16"/>
      <c r="F823" s="16"/>
      <c r="G823" s="16"/>
      <c r="H823" s="16"/>
      <c r="I823" s="16"/>
      <c r="J823" s="17"/>
      <c r="K823" s="17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7"/>
      <c r="AQ823" s="17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7"/>
      <c r="BP823" s="16"/>
      <c r="BQ823" s="16"/>
      <c r="BR823" s="16"/>
      <c r="BS823" s="16"/>
      <c r="BT823" s="16"/>
      <c r="BU823" s="17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7"/>
      <c r="CJ823" s="16"/>
      <c r="CK823" s="17"/>
      <c r="CL823" s="18"/>
    </row>
    <row r="824" spans="1:90">
      <c r="A824" s="16"/>
      <c r="B824" s="16"/>
      <c r="C824" s="16"/>
      <c r="D824" s="16"/>
      <c r="E824" s="16"/>
      <c r="F824" s="16"/>
      <c r="G824" s="16"/>
      <c r="H824" s="16"/>
      <c r="I824" s="16"/>
      <c r="J824" s="17"/>
      <c r="K824" s="17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7"/>
      <c r="AQ824" s="17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7"/>
      <c r="BP824" s="16"/>
      <c r="BQ824" s="16"/>
      <c r="BR824" s="16"/>
      <c r="BS824" s="16"/>
      <c r="BT824" s="16"/>
      <c r="BU824" s="17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7"/>
      <c r="CJ824" s="16"/>
      <c r="CK824" s="17"/>
      <c r="CL824" s="18"/>
    </row>
    <row r="825" spans="1:90">
      <c r="A825" s="16"/>
      <c r="B825" s="16"/>
      <c r="C825" s="16"/>
      <c r="D825" s="16"/>
      <c r="E825" s="16"/>
      <c r="F825" s="16"/>
      <c r="G825" s="16"/>
      <c r="H825" s="16"/>
      <c r="I825" s="16"/>
      <c r="J825" s="17"/>
      <c r="K825" s="17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7"/>
      <c r="AQ825" s="17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7"/>
      <c r="BP825" s="16"/>
      <c r="BQ825" s="16"/>
      <c r="BR825" s="16"/>
      <c r="BS825" s="16"/>
      <c r="BT825" s="16"/>
      <c r="BU825" s="17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7"/>
      <c r="CJ825" s="16"/>
      <c r="CK825" s="17"/>
      <c r="CL825" s="18"/>
    </row>
    <row r="826" spans="1:90">
      <c r="A826" s="16"/>
      <c r="B826" s="16"/>
      <c r="C826" s="16"/>
      <c r="D826" s="16"/>
      <c r="E826" s="16"/>
      <c r="F826" s="16"/>
      <c r="G826" s="16"/>
      <c r="H826" s="16"/>
      <c r="I826" s="16"/>
      <c r="J826" s="17"/>
      <c r="K826" s="17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7"/>
      <c r="AQ826" s="17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7"/>
      <c r="BP826" s="16"/>
      <c r="BQ826" s="16"/>
      <c r="BR826" s="16"/>
      <c r="BS826" s="16"/>
      <c r="BT826" s="16"/>
      <c r="BU826" s="17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7"/>
      <c r="CJ826" s="16"/>
      <c r="CK826" s="17"/>
      <c r="CL826" s="18"/>
    </row>
    <row r="827" spans="1:90">
      <c r="A827" s="16"/>
      <c r="B827" s="16"/>
      <c r="C827" s="16"/>
      <c r="D827" s="16"/>
      <c r="E827" s="16"/>
      <c r="F827" s="16"/>
      <c r="G827" s="16"/>
      <c r="H827" s="16"/>
      <c r="I827" s="16"/>
      <c r="J827" s="17"/>
      <c r="K827" s="17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7"/>
      <c r="AQ827" s="17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7"/>
      <c r="BP827" s="16"/>
      <c r="BQ827" s="16"/>
      <c r="BR827" s="16"/>
      <c r="BS827" s="16"/>
      <c r="BT827" s="16"/>
      <c r="BU827" s="17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7"/>
      <c r="CJ827" s="16"/>
      <c r="CK827" s="17"/>
      <c r="CL827" s="18"/>
    </row>
    <row r="828" spans="1:90">
      <c r="A828" s="16"/>
      <c r="B828" s="16"/>
      <c r="C828" s="16"/>
      <c r="D828" s="16"/>
      <c r="E828" s="16"/>
      <c r="F828" s="16"/>
      <c r="G828" s="16"/>
      <c r="H828" s="16"/>
      <c r="I828" s="16"/>
      <c r="J828" s="17"/>
      <c r="K828" s="17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7"/>
      <c r="AQ828" s="17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7"/>
      <c r="BP828" s="16"/>
      <c r="BQ828" s="16"/>
      <c r="BR828" s="16"/>
      <c r="BS828" s="16"/>
      <c r="BT828" s="16"/>
      <c r="BU828" s="17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7"/>
      <c r="CJ828" s="16"/>
      <c r="CK828" s="17"/>
      <c r="CL828" s="18"/>
    </row>
    <row r="829" spans="1:90">
      <c r="A829" s="16"/>
      <c r="B829" s="16"/>
      <c r="C829" s="16"/>
      <c r="D829" s="16"/>
      <c r="E829" s="16"/>
      <c r="F829" s="16"/>
      <c r="G829" s="16"/>
      <c r="H829" s="16"/>
      <c r="I829" s="16"/>
      <c r="J829" s="17"/>
      <c r="K829" s="17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7"/>
      <c r="AQ829" s="17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7"/>
      <c r="BP829" s="16"/>
      <c r="BQ829" s="16"/>
      <c r="BR829" s="16"/>
      <c r="BS829" s="16"/>
      <c r="BT829" s="16"/>
      <c r="BU829" s="17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7"/>
      <c r="CJ829" s="16"/>
      <c r="CK829" s="17"/>
      <c r="CL829" s="18"/>
    </row>
    <row r="830" spans="1:90">
      <c r="A830" s="16"/>
      <c r="B830" s="16"/>
      <c r="C830" s="16"/>
      <c r="D830" s="16"/>
      <c r="E830" s="16"/>
      <c r="F830" s="16"/>
      <c r="G830" s="16"/>
      <c r="H830" s="16"/>
      <c r="I830" s="16"/>
      <c r="J830" s="17"/>
      <c r="K830" s="17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7"/>
      <c r="AQ830" s="17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7"/>
      <c r="BP830" s="16"/>
      <c r="BQ830" s="16"/>
      <c r="BR830" s="16"/>
      <c r="BS830" s="16"/>
      <c r="BT830" s="16"/>
      <c r="BU830" s="17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7"/>
      <c r="CJ830" s="16"/>
      <c r="CK830" s="17"/>
      <c r="CL830" s="18"/>
    </row>
    <row r="831" spans="1:90">
      <c r="A831" s="16"/>
      <c r="B831" s="16"/>
      <c r="C831" s="16"/>
      <c r="D831" s="16"/>
      <c r="E831" s="16"/>
      <c r="F831" s="16"/>
      <c r="G831" s="16"/>
      <c r="H831" s="16"/>
      <c r="I831" s="16"/>
      <c r="J831" s="17"/>
      <c r="K831" s="17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7"/>
      <c r="AQ831" s="17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7"/>
      <c r="BP831" s="16"/>
      <c r="BQ831" s="16"/>
      <c r="BR831" s="16"/>
      <c r="BS831" s="16"/>
      <c r="BT831" s="16"/>
      <c r="BU831" s="17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7"/>
      <c r="CJ831" s="16"/>
      <c r="CK831" s="17"/>
      <c r="CL831" s="18"/>
    </row>
    <row r="832" spans="1:90">
      <c r="A832" s="16"/>
      <c r="B832" s="16"/>
      <c r="C832" s="16"/>
      <c r="D832" s="16"/>
      <c r="E832" s="16"/>
      <c r="F832" s="16"/>
      <c r="G832" s="16"/>
      <c r="H832" s="16"/>
      <c r="I832" s="16"/>
      <c r="J832" s="17"/>
      <c r="K832" s="17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7"/>
      <c r="AQ832" s="17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7"/>
      <c r="BP832" s="16"/>
      <c r="BQ832" s="16"/>
      <c r="BR832" s="16"/>
      <c r="BS832" s="16"/>
      <c r="BT832" s="16"/>
      <c r="BU832" s="17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7"/>
      <c r="CJ832" s="16"/>
      <c r="CK832" s="17"/>
      <c r="CL832" s="18"/>
    </row>
    <row r="833" spans="1:90">
      <c r="A833" s="16"/>
      <c r="B833" s="16"/>
      <c r="C833" s="16"/>
      <c r="D833" s="16"/>
      <c r="E833" s="16"/>
      <c r="F833" s="16"/>
      <c r="G833" s="16"/>
      <c r="H833" s="16"/>
      <c r="I833" s="16"/>
      <c r="J833" s="17"/>
      <c r="K833" s="17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7"/>
      <c r="AQ833" s="17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7"/>
      <c r="BP833" s="16"/>
      <c r="BQ833" s="16"/>
      <c r="BR833" s="16"/>
      <c r="BS833" s="16"/>
      <c r="BT833" s="16"/>
      <c r="BU833" s="17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7"/>
      <c r="CJ833" s="16"/>
      <c r="CK833" s="17"/>
      <c r="CL833" s="18"/>
    </row>
    <row r="834" spans="1:90">
      <c r="A834" s="16"/>
      <c r="B834" s="16"/>
      <c r="C834" s="16"/>
      <c r="D834" s="16"/>
      <c r="E834" s="16"/>
      <c r="F834" s="16"/>
      <c r="G834" s="16"/>
      <c r="H834" s="16"/>
      <c r="I834" s="16"/>
      <c r="J834" s="17"/>
      <c r="K834" s="17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7"/>
      <c r="AQ834" s="17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7"/>
      <c r="BP834" s="16"/>
      <c r="BQ834" s="16"/>
      <c r="BR834" s="16"/>
      <c r="BS834" s="16"/>
      <c r="BT834" s="16"/>
      <c r="BU834" s="17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7"/>
      <c r="CJ834" s="16"/>
      <c r="CK834" s="17"/>
      <c r="CL834" s="18"/>
    </row>
    <row r="835" spans="1:90">
      <c r="A835" s="16"/>
      <c r="B835" s="16"/>
      <c r="C835" s="16"/>
      <c r="D835" s="16"/>
      <c r="E835" s="16"/>
      <c r="F835" s="16"/>
      <c r="G835" s="16"/>
      <c r="H835" s="16"/>
      <c r="I835" s="16"/>
      <c r="J835" s="17"/>
      <c r="K835" s="17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7"/>
      <c r="AQ835" s="17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7"/>
      <c r="BP835" s="16"/>
      <c r="BQ835" s="16"/>
      <c r="BR835" s="16"/>
      <c r="BS835" s="16"/>
      <c r="BT835" s="16"/>
      <c r="BU835" s="17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7"/>
      <c r="CJ835" s="16"/>
      <c r="CK835" s="17"/>
      <c r="CL835" s="18"/>
    </row>
    <row r="836" spans="1:90">
      <c r="A836" s="16"/>
      <c r="B836" s="16"/>
      <c r="C836" s="16"/>
      <c r="D836" s="16"/>
      <c r="E836" s="16"/>
      <c r="F836" s="16"/>
      <c r="G836" s="16"/>
      <c r="H836" s="16"/>
      <c r="I836" s="16"/>
      <c r="J836" s="17"/>
      <c r="K836" s="17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7"/>
      <c r="AQ836" s="17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7"/>
      <c r="BP836" s="16"/>
      <c r="BQ836" s="16"/>
      <c r="BR836" s="16"/>
      <c r="BS836" s="16"/>
      <c r="BT836" s="16"/>
      <c r="BU836" s="17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7"/>
      <c r="CJ836" s="16"/>
      <c r="CK836" s="17"/>
      <c r="CL836" s="18"/>
    </row>
    <row r="837" spans="1:90">
      <c r="A837" s="16"/>
      <c r="B837" s="16"/>
      <c r="C837" s="16"/>
      <c r="D837" s="16"/>
      <c r="E837" s="16"/>
      <c r="F837" s="16"/>
      <c r="G837" s="16"/>
      <c r="H837" s="16"/>
      <c r="I837" s="16"/>
      <c r="J837" s="17"/>
      <c r="K837" s="17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7"/>
      <c r="AQ837" s="17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7"/>
      <c r="BP837" s="16"/>
      <c r="BQ837" s="16"/>
      <c r="BR837" s="16"/>
      <c r="BS837" s="16"/>
      <c r="BT837" s="16"/>
      <c r="BU837" s="17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7"/>
      <c r="CJ837" s="16"/>
      <c r="CK837" s="17"/>
      <c r="CL837" s="18"/>
    </row>
    <row r="838" spans="1:90">
      <c r="A838" s="16"/>
      <c r="B838" s="16"/>
      <c r="C838" s="16"/>
      <c r="D838" s="16"/>
      <c r="E838" s="16"/>
      <c r="F838" s="16"/>
      <c r="G838" s="16"/>
      <c r="H838" s="16"/>
      <c r="I838" s="16"/>
      <c r="J838" s="17"/>
      <c r="K838" s="17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7"/>
      <c r="AQ838" s="17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7"/>
      <c r="BP838" s="16"/>
      <c r="BQ838" s="16"/>
      <c r="BR838" s="16"/>
      <c r="BS838" s="16"/>
      <c r="BT838" s="16"/>
      <c r="BU838" s="17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7"/>
      <c r="CJ838" s="16"/>
      <c r="CK838" s="17"/>
      <c r="CL838" s="18"/>
    </row>
    <row r="839" spans="1:90">
      <c r="A839" s="16"/>
      <c r="B839" s="16"/>
      <c r="C839" s="16"/>
      <c r="D839" s="16"/>
      <c r="E839" s="16"/>
      <c r="F839" s="16"/>
      <c r="G839" s="16"/>
      <c r="H839" s="16"/>
      <c r="I839" s="16"/>
      <c r="J839" s="17"/>
      <c r="K839" s="17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7"/>
      <c r="AQ839" s="17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7"/>
      <c r="BP839" s="16"/>
      <c r="BQ839" s="16"/>
      <c r="BR839" s="16"/>
      <c r="BS839" s="16"/>
      <c r="BT839" s="16"/>
      <c r="BU839" s="17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7"/>
      <c r="CJ839" s="16"/>
      <c r="CK839" s="17"/>
      <c r="CL839" s="18"/>
    </row>
    <row r="840" spans="1:90">
      <c r="A840" s="16"/>
      <c r="B840" s="16"/>
      <c r="C840" s="16"/>
      <c r="D840" s="16"/>
      <c r="E840" s="16"/>
      <c r="F840" s="16"/>
      <c r="G840" s="16"/>
      <c r="H840" s="16"/>
      <c r="I840" s="16"/>
      <c r="J840" s="17"/>
      <c r="K840" s="17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7"/>
      <c r="AQ840" s="17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7"/>
      <c r="BP840" s="16"/>
      <c r="BQ840" s="16"/>
      <c r="BR840" s="16"/>
      <c r="BS840" s="16"/>
      <c r="BT840" s="16"/>
      <c r="BU840" s="17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7"/>
      <c r="CJ840" s="16"/>
      <c r="CK840" s="17"/>
      <c r="CL840" s="18"/>
    </row>
    <row r="841" spans="1:90">
      <c r="A841" s="16"/>
      <c r="B841" s="16"/>
      <c r="C841" s="16"/>
      <c r="D841" s="16"/>
      <c r="E841" s="16"/>
      <c r="F841" s="16"/>
      <c r="G841" s="16"/>
      <c r="H841" s="16"/>
      <c r="I841" s="16"/>
      <c r="J841" s="17"/>
      <c r="K841" s="17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7"/>
      <c r="AQ841" s="17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7"/>
      <c r="BP841" s="16"/>
      <c r="BQ841" s="16"/>
      <c r="BR841" s="16"/>
      <c r="BS841" s="16"/>
      <c r="BT841" s="16"/>
      <c r="BU841" s="17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7"/>
      <c r="CJ841" s="16"/>
      <c r="CK841" s="17"/>
      <c r="CL841" s="18"/>
    </row>
    <row r="842" spans="1:90">
      <c r="A842" s="16"/>
      <c r="B842" s="16"/>
      <c r="C842" s="16"/>
      <c r="D842" s="16"/>
      <c r="E842" s="16"/>
      <c r="F842" s="16"/>
      <c r="G842" s="16"/>
      <c r="H842" s="16"/>
      <c r="I842" s="16"/>
      <c r="J842" s="17"/>
      <c r="K842" s="17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7"/>
      <c r="AQ842" s="17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7"/>
      <c r="BP842" s="16"/>
      <c r="BQ842" s="16"/>
      <c r="BR842" s="16"/>
      <c r="BS842" s="16"/>
      <c r="BT842" s="16"/>
      <c r="BU842" s="17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7"/>
      <c r="CJ842" s="16"/>
      <c r="CK842" s="17"/>
      <c r="CL842" s="18"/>
    </row>
    <row r="843" spans="1:90">
      <c r="A843" s="16"/>
      <c r="B843" s="16"/>
      <c r="C843" s="16"/>
      <c r="D843" s="16"/>
      <c r="E843" s="16"/>
      <c r="F843" s="16"/>
      <c r="G843" s="16"/>
      <c r="H843" s="16"/>
      <c r="I843" s="16"/>
      <c r="J843" s="17"/>
      <c r="K843" s="17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7"/>
      <c r="AQ843" s="17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7"/>
      <c r="BP843" s="16"/>
      <c r="BQ843" s="16"/>
      <c r="BR843" s="16"/>
      <c r="BS843" s="16"/>
      <c r="BT843" s="16"/>
      <c r="BU843" s="17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7"/>
      <c r="CJ843" s="16"/>
      <c r="CK843" s="17"/>
      <c r="CL843" s="18"/>
    </row>
    <row r="844" spans="1:90">
      <c r="A844" s="16"/>
      <c r="B844" s="16"/>
      <c r="C844" s="16"/>
      <c r="D844" s="16"/>
      <c r="E844" s="16"/>
      <c r="F844" s="16"/>
      <c r="G844" s="16"/>
      <c r="H844" s="16"/>
      <c r="I844" s="16"/>
      <c r="J844" s="17"/>
      <c r="K844" s="17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7"/>
      <c r="AQ844" s="17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7"/>
      <c r="BP844" s="16"/>
      <c r="BQ844" s="16"/>
      <c r="BR844" s="16"/>
      <c r="BS844" s="16"/>
      <c r="BT844" s="16"/>
      <c r="BU844" s="17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7"/>
      <c r="CJ844" s="16"/>
      <c r="CK844" s="17"/>
      <c r="CL844" s="18"/>
    </row>
    <row r="845" spans="1:90">
      <c r="A845" s="16"/>
      <c r="B845" s="16"/>
      <c r="C845" s="16"/>
      <c r="D845" s="16"/>
      <c r="E845" s="16"/>
      <c r="F845" s="16"/>
      <c r="G845" s="16"/>
      <c r="H845" s="16"/>
      <c r="I845" s="16"/>
      <c r="J845" s="17"/>
      <c r="K845" s="17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7"/>
      <c r="AQ845" s="17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7"/>
      <c r="BP845" s="16"/>
      <c r="BQ845" s="16"/>
      <c r="BR845" s="16"/>
      <c r="BS845" s="16"/>
      <c r="BT845" s="16"/>
      <c r="BU845" s="17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7"/>
      <c r="CJ845" s="16"/>
      <c r="CK845" s="17"/>
      <c r="CL845" s="18"/>
    </row>
    <row r="846" spans="1:90">
      <c r="A846" s="16"/>
      <c r="B846" s="16"/>
      <c r="C846" s="16"/>
      <c r="D846" s="16"/>
      <c r="E846" s="16"/>
      <c r="F846" s="16"/>
      <c r="G846" s="16"/>
      <c r="H846" s="16"/>
      <c r="I846" s="16"/>
      <c r="J846" s="17"/>
      <c r="K846" s="17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7"/>
      <c r="AQ846" s="17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7"/>
      <c r="BP846" s="16"/>
      <c r="BQ846" s="16"/>
      <c r="BR846" s="16"/>
      <c r="BS846" s="16"/>
      <c r="BT846" s="16"/>
      <c r="BU846" s="17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7"/>
      <c r="CJ846" s="16"/>
      <c r="CK846" s="17"/>
      <c r="CL846" s="18"/>
    </row>
    <row r="847" spans="1:90">
      <c r="A847" s="16"/>
      <c r="B847" s="16"/>
      <c r="C847" s="16"/>
      <c r="D847" s="16"/>
      <c r="E847" s="16"/>
      <c r="F847" s="16"/>
      <c r="G847" s="16"/>
      <c r="H847" s="16"/>
      <c r="I847" s="16"/>
      <c r="J847" s="17"/>
      <c r="K847" s="17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7"/>
      <c r="AQ847" s="17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7"/>
      <c r="BP847" s="16"/>
      <c r="BQ847" s="16"/>
      <c r="BR847" s="16"/>
      <c r="BS847" s="16"/>
      <c r="BT847" s="16"/>
      <c r="BU847" s="17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7"/>
      <c r="CJ847" s="16"/>
      <c r="CK847" s="17"/>
      <c r="CL847" s="18"/>
    </row>
    <row r="848" spans="1:90">
      <c r="A848" s="16"/>
      <c r="B848" s="16"/>
      <c r="C848" s="16"/>
      <c r="D848" s="16"/>
      <c r="E848" s="16"/>
      <c r="F848" s="16"/>
      <c r="G848" s="16"/>
      <c r="H848" s="16"/>
      <c r="I848" s="16"/>
      <c r="J848" s="17"/>
      <c r="K848" s="17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7"/>
      <c r="AQ848" s="17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7"/>
      <c r="BP848" s="16"/>
      <c r="BQ848" s="16"/>
      <c r="BR848" s="16"/>
      <c r="BS848" s="16"/>
      <c r="BT848" s="16"/>
      <c r="BU848" s="17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7"/>
      <c r="CJ848" s="16"/>
      <c r="CK848" s="17"/>
      <c r="CL848" s="18"/>
    </row>
    <row r="849" spans="1:90">
      <c r="A849" s="16"/>
      <c r="B849" s="16"/>
      <c r="C849" s="16"/>
      <c r="D849" s="16"/>
      <c r="E849" s="16"/>
      <c r="F849" s="16"/>
      <c r="G849" s="16"/>
      <c r="H849" s="16"/>
      <c r="I849" s="16"/>
      <c r="J849" s="17"/>
      <c r="K849" s="17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7"/>
      <c r="AQ849" s="17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7"/>
      <c r="BP849" s="16"/>
      <c r="BQ849" s="16"/>
      <c r="BR849" s="16"/>
      <c r="BS849" s="16"/>
      <c r="BT849" s="16"/>
      <c r="BU849" s="17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7"/>
      <c r="CJ849" s="16"/>
      <c r="CK849" s="17"/>
      <c r="CL849" s="18"/>
    </row>
    <row r="850" spans="1:90">
      <c r="A850" s="16"/>
      <c r="B850" s="16"/>
      <c r="C850" s="16"/>
      <c r="D850" s="16"/>
      <c r="E850" s="16"/>
      <c r="F850" s="16"/>
      <c r="G850" s="16"/>
      <c r="H850" s="16"/>
      <c r="I850" s="16"/>
      <c r="J850" s="17"/>
      <c r="K850" s="17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7"/>
      <c r="AQ850" s="17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7"/>
      <c r="BP850" s="16"/>
      <c r="BQ850" s="16"/>
      <c r="BR850" s="16"/>
      <c r="BS850" s="16"/>
      <c r="BT850" s="16"/>
      <c r="BU850" s="17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7"/>
      <c r="CJ850" s="16"/>
      <c r="CK850" s="17"/>
      <c r="CL850" s="18"/>
    </row>
    <row r="851" spans="1:90">
      <c r="A851" s="16"/>
      <c r="B851" s="16"/>
      <c r="C851" s="16"/>
      <c r="D851" s="16"/>
      <c r="E851" s="16"/>
      <c r="F851" s="16"/>
      <c r="G851" s="16"/>
      <c r="H851" s="16"/>
      <c r="I851" s="16"/>
      <c r="J851" s="17"/>
      <c r="K851" s="17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7"/>
      <c r="AQ851" s="17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7"/>
      <c r="BP851" s="16"/>
      <c r="BQ851" s="16"/>
      <c r="BR851" s="16"/>
      <c r="BS851" s="16"/>
      <c r="BT851" s="16"/>
      <c r="BU851" s="17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7"/>
      <c r="CJ851" s="16"/>
      <c r="CK851" s="17"/>
      <c r="CL851" s="18"/>
    </row>
    <row r="852" spans="1:90">
      <c r="A852" s="16"/>
      <c r="B852" s="16"/>
      <c r="C852" s="16"/>
      <c r="D852" s="16"/>
      <c r="E852" s="16"/>
      <c r="F852" s="16"/>
      <c r="G852" s="16"/>
      <c r="H852" s="16"/>
      <c r="I852" s="16"/>
      <c r="J852" s="17"/>
      <c r="K852" s="17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7"/>
      <c r="AQ852" s="17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7"/>
      <c r="BP852" s="16"/>
      <c r="BQ852" s="16"/>
      <c r="BR852" s="16"/>
      <c r="BS852" s="16"/>
      <c r="BT852" s="16"/>
      <c r="BU852" s="17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7"/>
      <c r="CJ852" s="16"/>
      <c r="CK852" s="17"/>
      <c r="CL852" s="18"/>
    </row>
    <row r="853" spans="1:90">
      <c r="A853" s="16"/>
      <c r="B853" s="16"/>
      <c r="C853" s="16"/>
      <c r="D853" s="16"/>
      <c r="E853" s="16"/>
      <c r="F853" s="16"/>
      <c r="G853" s="16"/>
      <c r="H853" s="16"/>
      <c r="I853" s="16"/>
      <c r="J853" s="17"/>
      <c r="K853" s="17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7"/>
      <c r="AQ853" s="17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7"/>
      <c r="BP853" s="16"/>
      <c r="BQ853" s="16"/>
      <c r="BR853" s="16"/>
      <c r="BS853" s="16"/>
      <c r="BT853" s="16"/>
      <c r="BU853" s="17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7"/>
      <c r="CJ853" s="16"/>
      <c r="CK853" s="17"/>
      <c r="CL853" s="18"/>
    </row>
    <row r="854" spans="1:90">
      <c r="A854" s="16"/>
      <c r="B854" s="16"/>
      <c r="C854" s="16"/>
      <c r="D854" s="16"/>
      <c r="E854" s="16"/>
      <c r="F854" s="16"/>
      <c r="G854" s="16"/>
      <c r="H854" s="16"/>
      <c r="I854" s="16"/>
      <c r="J854" s="17"/>
      <c r="K854" s="17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7"/>
      <c r="AQ854" s="17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7"/>
      <c r="BP854" s="16"/>
      <c r="BQ854" s="16"/>
      <c r="BR854" s="16"/>
      <c r="BS854" s="16"/>
      <c r="BT854" s="16"/>
      <c r="BU854" s="17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7"/>
      <c r="CJ854" s="16"/>
      <c r="CK854" s="17"/>
      <c r="CL854" s="18"/>
    </row>
    <row r="855" spans="1:90">
      <c r="A855" s="16"/>
      <c r="B855" s="16"/>
      <c r="C855" s="16"/>
      <c r="D855" s="16"/>
      <c r="E855" s="16"/>
      <c r="F855" s="16"/>
      <c r="G855" s="16"/>
      <c r="H855" s="16"/>
      <c r="I855" s="16"/>
      <c r="J855" s="17"/>
      <c r="K855" s="17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7"/>
      <c r="AQ855" s="17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7"/>
      <c r="BP855" s="16"/>
      <c r="BQ855" s="16"/>
      <c r="BR855" s="16"/>
      <c r="BS855" s="16"/>
      <c r="BT855" s="16"/>
      <c r="BU855" s="17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7"/>
      <c r="CJ855" s="16"/>
      <c r="CK855" s="17"/>
      <c r="CL855" s="18"/>
    </row>
    <row r="856" spans="1:90">
      <c r="A856" s="16"/>
      <c r="B856" s="16"/>
      <c r="C856" s="16"/>
      <c r="D856" s="16"/>
      <c r="E856" s="16"/>
      <c r="F856" s="16"/>
      <c r="G856" s="16"/>
      <c r="H856" s="16"/>
      <c r="I856" s="16"/>
      <c r="J856" s="17"/>
      <c r="K856" s="17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7"/>
      <c r="AQ856" s="17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7"/>
      <c r="BP856" s="16"/>
      <c r="BQ856" s="16"/>
      <c r="BR856" s="16"/>
      <c r="BS856" s="16"/>
      <c r="BT856" s="16"/>
      <c r="BU856" s="17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7"/>
      <c r="CJ856" s="16"/>
      <c r="CK856" s="17"/>
      <c r="CL856" s="18"/>
    </row>
    <row r="857" spans="1:90">
      <c r="A857" s="16"/>
      <c r="B857" s="16"/>
      <c r="C857" s="16"/>
      <c r="D857" s="16"/>
      <c r="E857" s="16"/>
      <c r="F857" s="16"/>
      <c r="G857" s="16"/>
      <c r="H857" s="16"/>
      <c r="I857" s="16"/>
      <c r="J857" s="17"/>
      <c r="K857" s="17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7"/>
      <c r="AQ857" s="17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7"/>
      <c r="BP857" s="16"/>
      <c r="BQ857" s="16"/>
      <c r="BR857" s="16"/>
      <c r="BS857" s="16"/>
      <c r="BT857" s="16"/>
      <c r="BU857" s="17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7"/>
      <c r="CJ857" s="16"/>
      <c r="CK857" s="17"/>
      <c r="CL857" s="18"/>
    </row>
    <row r="858" spans="1:90">
      <c r="A858" s="16"/>
      <c r="B858" s="16"/>
      <c r="C858" s="16"/>
      <c r="D858" s="16"/>
      <c r="E858" s="16"/>
      <c r="F858" s="16"/>
      <c r="G858" s="16"/>
      <c r="H858" s="16"/>
      <c r="I858" s="16"/>
      <c r="J858" s="17"/>
      <c r="K858" s="17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7"/>
      <c r="AQ858" s="17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7"/>
      <c r="BP858" s="16"/>
      <c r="BQ858" s="16"/>
      <c r="BR858" s="16"/>
      <c r="BS858" s="16"/>
      <c r="BT858" s="16"/>
      <c r="BU858" s="17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7"/>
      <c r="CJ858" s="16"/>
      <c r="CK858" s="17"/>
      <c r="CL858" s="18"/>
    </row>
    <row r="859" spans="1:90">
      <c r="A859" s="16"/>
      <c r="B859" s="16"/>
      <c r="C859" s="16"/>
      <c r="D859" s="16"/>
      <c r="E859" s="16"/>
      <c r="F859" s="16"/>
      <c r="G859" s="16"/>
      <c r="H859" s="16"/>
      <c r="I859" s="16"/>
      <c r="J859" s="17"/>
      <c r="K859" s="17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7"/>
      <c r="AQ859" s="17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7"/>
      <c r="BP859" s="16"/>
      <c r="BQ859" s="16"/>
      <c r="BR859" s="16"/>
      <c r="BS859" s="16"/>
      <c r="BT859" s="16"/>
      <c r="BU859" s="17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7"/>
      <c r="CJ859" s="16"/>
      <c r="CK859" s="17"/>
      <c r="CL859" s="18"/>
    </row>
    <row r="860" spans="1:90">
      <c r="A860" s="16"/>
      <c r="B860" s="16"/>
      <c r="C860" s="16"/>
      <c r="D860" s="16"/>
      <c r="E860" s="16"/>
      <c r="F860" s="16"/>
      <c r="G860" s="16"/>
      <c r="H860" s="16"/>
      <c r="I860" s="16"/>
      <c r="J860" s="17"/>
      <c r="K860" s="17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7"/>
      <c r="AQ860" s="17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7"/>
      <c r="BP860" s="16"/>
      <c r="BQ860" s="16"/>
      <c r="BR860" s="16"/>
      <c r="BS860" s="16"/>
      <c r="BT860" s="16"/>
      <c r="BU860" s="17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7"/>
      <c r="CJ860" s="16"/>
      <c r="CK860" s="17"/>
      <c r="CL860" s="18"/>
    </row>
    <row r="861" spans="1:90">
      <c r="A861" s="16"/>
      <c r="B861" s="16"/>
      <c r="C861" s="16"/>
      <c r="D861" s="16"/>
      <c r="E861" s="16"/>
      <c r="F861" s="16"/>
      <c r="G861" s="16"/>
      <c r="H861" s="16"/>
      <c r="I861" s="16"/>
      <c r="J861" s="17"/>
      <c r="K861" s="17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7"/>
      <c r="AQ861" s="17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7"/>
      <c r="BP861" s="16"/>
      <c r="BQ861" s="16"/>
      <c r="BR861" s="16"/>
      <c r="BS861" s="16"/>
      <c r="BT861" s="16"/>
      <c r="BU861" s="17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7"/>
      <c r="CJ861" s="16"/>
      <c r="CK861" s="17"/>
      <c r="CL861" s="18"/>
    </row>
    <row r="862" spans="1:90">
      <c r="A862" s="16"/>
      <c r="B862" s="16"/>
      <c r="C862" s="16"/>
      <c r="D862" s="16"/>
      <c r="E862" s="16"/>
      <c r="F862" s="16"/>
      <c r="G862" s="16"/>
      <c r="H862" s="16"/>
      <c r="I862" s="16"/>
      <c r="J862" s="17"/>
      <c r="K862" s="17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7"/>
      <c r="AQ862" s="17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7"/>
      <c r="BP862" s="16"/>
      <c r="BQ862" s="16"/>
      <c r="BR862" s="16"/>
      <c r="BS862" s="16"/>
      <c r="BT862" s="16"/>
      <c r="BU862" s="17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7"/>
      <c r="CJ862" s="16"/>
      <c r="CK862" s="17"/>
      <c r="CL862" s="18"/>
    </row>
    <row r="863" spans="1:90">
      <c r="A863" s="16"/>
      <c r="B863" s="16"/>
      <c r="C863" s="16"/>
      <c r="D863" s="16"/>
      <c r="E863" s="16"/>
      <c r="F863" s="16"/>
      <c r="G863" s="16"/>
      <c r="H863" s="16"/>
      <c r="I863" s="16"/>
      <c r="J863" s="17"/>
      <c r="K863" s="17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7"/>
      <c r="AQ863" s="17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7"/>
      <c r="BP863" s="16"/>
      <c r="BQ863" s="16"/>
      <c r="BR863" s="16"/>
      <c r="BS863" s="16"/>
      <c r="BT863" s="16"/>
      <c r="BU863" s="17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7"/>
      <c r="CJ863" s="16"/>
      <c r="CK863" s="17"/>
      <c r="CL863" s="18"/>
    </row>
    <row r="864" spans="1:90">
      <c r="A864" s="16"/>
      <c r="B864" s="16"/>
      <c r="C864" s="16"/>
      <c r="D864" s="16"/>
      <c r="E864" s="16"/>
      <c r="F864" s="16"/>
      <c r="G864" s="16"/>
      <c r="H864" s="16"/>
      <c r="I864" s="16"/>
      <c r="J864" s="17"/>
      <c r="K864" s="17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7"/>
      <c r="AQ864" s="17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7"/>
      <c r="BP864" s="16"/>
      <c r="BQ864" s="16"/>
      <c r="BR864" s="16"/>
      <c r="BS864" s="16"/>
      <c r="BT864" s="16"/>
      <c r="BU864" s="17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7"/>
      <c r="CJ864" s="16"/>
      <c r="CK864" s="17"/>
      <c r="CL864" s="18"/>
    </row>
    <row r="865" spans="1:90">
      <c r="A865" s="16"/>
      <c r="B865" s="16"/>
      <c r="C865" s="16"/>
      <c r="D865" s="16"/>
      <c r="E865" s="16"/>
      <c r="F865" s="16"/>
      <c r="G865" s="16"/>
      <c r="H865" s="16"/>
      <c r="I865" s="16"/>
      <c r="J865" s="17"/>
      <c r="K865" s="17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7"/>
      <c r="AQ865" s="17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7"/>
      <c r="BP865" s="16"/>
      <c r="BQ865" s="16"/>
      <c r="BR865" s="16"/>
      <c r="BS865" s="16"/>
      <c r="BT865" s="16"/>
      <c r="BU865" s="17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7"/>
      <c r="CJ865" s="16"/>
      <c r="CK865" s="17"/>
      <c r="CL865" s="18"/>
    </row>
    <row r="866" spans="1:90">
      <c r="A866" s="16"/>
      <c r="B866" s="16"/>
      <c r="C866" s="16"/>
      <c r="D866" s="16"/>
      <c r="E866" s="16"/>
      <c r="F866" s="16"/>
      <c r="G866" s="16"/>
      <c r="H866" s="16"/>
      <c r="I866" s="16"/>
      <c r="J866" s="17"/>
      <c r="K866" s="17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7"/>
      <c r="AQ866" s="17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7"/>
      <c r="BP866" s="16"/>
      <c r="BQ866" s="16"/>
      <c r="BR866" s="16"/>
      <c r="BS866" s="16"/>
      <c r="BT866" s="16"/>
      <c r="BU866" s="17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7"/>
      <c r="CJ866" s="16"/>
      <c r="CK866" s="17"/>
      <c r="CL866" s="18"/>
    </row>
    <row r="867" spans="1:90">
      <c r="A867" s="16"/>
      <c r="B867" s="16"/>
      <c r="C867" s="16"/>
      <c r="D867" s="16"/>
      <c r="E867" s="16"/>
      <c r="F867" s="16"/>
      <c r="G867" s="16"/>
      <c r="H867" s="16"/>
      <c r="I867" s="16"/>
      <c r="J867" s="17"/>
      <c r="K867" s="17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7"/>
      <c r="AQ867" s="17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7"/>
      <c r="BP867" s="16"/>
      <c r="BQ867" s="16"/>
      <c r="BR867" s="16"/>
      <c r="BS867" s="16"/>
      <c r="BT867" s="16"/>
      <c r="BU867" s="17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7"/>
      <c r="CJ867" s="16"/>
      <c r="CK867" s="17"/>
      <c r="CL867" s="18"/>
    </row>
    <row r="868" spans="1:90">
      <c r="A868" s="16"/>
      <c r="B868" s="16"/>
      <c r="C868" s="16"/>
      <c r="D868" s="16"/>
      <c r="E868" s="16"/>
      <c r="F868" s="16"/>
      <c r="G868" s="16"/>
      <c r="H868" s="16"/>
      <c r="I868" s="16"/>
      <c r="J868" s="17"/>
      <c r="K868" s="17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7"/>
      <c r="AQ868" s="17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7"/>
      <c r="BP868" s="16"/>
      <c r="BQ868" s="16"/>
      <c r="BR868" s="16"/>
      <c r="BS868" s="16"/>
      <c r="BT868" s="16"/>
      <c r="BU868" s="17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7"/>
      <c r="CJ868" s="16"/>
      <c r="CK868" s="17"/>
      <c r="CL868" s="18"/>
    </row>
    <row r="869" spans="1:90">
      <c r="A869" s="16"/>
      <c r="B869" s="16"/>
      <c r="C869" s="16"/>
      <c r="D869" s="16"/>
      <c r="E869" s="16"/>
      <c r="F869" s="16"/>
      <c r="G869" s="16"/>
      <c r="H869" s="16"/>
      <c r="I869" s="16"/>
      <c r="J869" s="17"/>
      <c r="K869" s="17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7"/>
      <c r="AQ869" s="17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7"/>
      <c r="BP869" s="16"/>
      <c r="BQ869" s="16"/>
      <c r="BR869" s="16"/>
      <c r="BS869" s="16"/>
      <c r="BT869" s="16"/>
      <c r="BU869" s="17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7"/>
      <c r="CJ869" s="16"/>
      <c r="CK869" s="17"/>
      <c r="CL869" s="18"/>
    </row>
    <row r="870" spans="1:90">
      <c r="A870" s="16"/>
      <c r="B870" s="16"/>
      <c r="C870" s="16"/>
      <c r="D870" s="16"/>
      <c r="E870" s="16"/>
      <c r="F870" s="16"/>
      <c r="G870" s="16"/>
      <c r="H870" s="16"/>
      <c r="I870" s="16"/>
      <c r="J870" s="17"/>
      <c r="K870" s="17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7"/>
      <c r="AQ870" s="17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7"/>
      <c r="BP870" s="16"/>
      <c r="BQ870" s="16"/>
      <c r="BR870" s="16"/>
      <c r="BS870" s="16"/>
      <c r="BT870" s="16"/>
      <c r="BU870" s="17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7"/>
      <c r="CJ870" s="16"/>
      <c r="CK870" s="17"/>
      <c r="CL870" s="18"/>
    </row>
    <row r="871" spans="1:90">
      <c r="A871" s="16"/>
      <c r="B871" s="16"/>
      <c r="C871" s="16"/>
      <c r="D871" s="16"/>
      <c r="E871" s="16"/>
      <c r="F871" s="16"/>
      <c r="G871" s="16"/>
      <c r="H871" s="16"/>
      <c r="I871" s="16"/>
      <c r="J871" s="17"/>
      <c r="K871" s="17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7"/>
      <c r="AQ871" s="17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7"/>
      <c r="BP871" s="16"/>
      <c r="BQ871" s="16"/>
      <c r="BR871" s="16"/>
      <c r="BS871" s="16"/>
      <c r="BT871" s="16"/>
      <c r="BU871" s="17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7"/>
      <c r="CJ871" s="16"/>
      <c r="CK871" s="17"/>
      <c r="CL871" s="18"/>
    </row>
    <row r="872" spans="1:90">
      <c r="A872" s="16"/>
      <c r="B872" s="16"/>
      <c r="C872" s="16"/>
      <c r="D872" s="16"/>
      <c r="E872" s="16"/>
      <c r="F872" s="16"/>
      <c r="G872" s="16"/>
      <c r="H872" s="16"/>
      <c r="I872" s="16"/>
      <c r="J872" s="17"/>
      <c r="K872" s="17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7"/>
      <c r="AQ872" s="17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7"/>
      <c r="BP872" s="16"/>
      <c r="BQ872" s="16"/>
      <c r="BR872" s="16"/>
      <c r="BS872" s="16"/>
      <c r="BT872" s="16"/>
      <c r="BU872" s="17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7"/>
      <c r="CJ872" s="16"/>
      <c r="CK872" s="17"/>
      <c r="CL872" s="18"/>
    </row>
    <row r="873" spans="1:90">
      <c r="A873" s="16"/>
      <c r="B873" s="16"/>
      <c r="C873" s="16"/>
      <c r="D873" s="16"/>
      <c r="E873" s="16"/>
      <c r="F873" s="16"/>
      <c r="G873" s="16"/>
      <c r="H873" s="16"/>
      <c r="I873" s="16"/>
      <c r="J873" s="17"/>
      <c r="K873" s="17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7"/>
      <c r="AQ873" s="17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7"/>
      <c r="BP873" s="16"/>
      <c r="BQ873" s="16"/>
      <c r="BR873" s="16"/>
      <c r="BS873" s="16"/>
      <c r="BT873" s="16"/>
      <c r="BU873" s="17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7"/>
      <c r="CJ873" s="16"/>
      <c r="CK873" s="17"/>
      <c r="CL873" s="18"/>
    </row>
    <row r="874" spans="1:90">
      <c r="A874" s="16"/>
      <c r="B874" s="16"/>
      <c r="C874" s="16"/>
      <c r="D874" s="16"/>
      <c r="E874" s="16"/>
      <c r="F874" s="16"/>
      <c r="G874" s="16"/>
      <c r="H874" s="16"/>
      <c r="I874" s="16"/>
      <c r="J874" s="17"/>
      <c r="K874" s="17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7"/>
      <c r="AQ874" s="17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7"/>
      <c r="BP874" s="16"/>
      <c r="BQ874" s="16"/>
      <c r="BR874" s="16"/>
      <c r="BS874" s="16"/>
      <c r="BT874" s="16"/>
      <c r="BU874" s="17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7"/>
      <c r="CJ874" s="16"/>
      <c r="CK874" s="17"/>
      <c r="CL874" s="18"/>
    </row>
    <row r="875" spans="1:90">
      <c r="A875" s="16"/>
      <c r="B875" s="16"/>
      <c r="C875" s="16"/>
      <c r="D875" s="16"/>
      <c r="E875" s="16"/>
      <c r="F875" s="16"/>
      <c r="G875" s="16"/>
      <c r="H875" s="16"/>
      <c r="I875" s="16"/>
      <c r="J875" s="17"/>
      <c r="K875" s="17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7"/>
      <c r="AQ875" s="17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7"/>
      <c r="BP875" s="16"/>
      <c r="BQ875" s="16"/>
      <c r="BR875" s="16"/>
      <c r="BS875" s="16"/>
      <c r="BT875" s="16"/>
      <c r="BU875" s="17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7"/>
      <c r="CJ875" s="16"/>
      <c r="CK875" s="17"/>
      <c r="CL875" s="18"/>
    </row>
    <row r="876" spans="1:90">
      <c r="A876" s="16"/>
      <c r="B876" s="16"/>
      <c r="C876" s="16"/>
      <c r="D876" s="16"/>
      <c r="E876" s="16"/>
      <c r="F876" s="16"/>
      <c r="G876" s="16"/>
      <c r="H876" s="16"/>
      <c r="I876" s="16"/>
      <c r="J876" s="17"/>
      <c r="K876" s="17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7"/>
      <c r="AQ876" s="17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7"/>
      <c r="BP876" s="16"/>
      <c r="BQ876" s="16"/>
      <c r="BR876" s="16"/>
      <c r="BS876" s="16"/>
      <c r="BT876" s="16"/>
      <c r="BU876" s="17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7"/>
      <c r="CJ876" s="16"/>
      <c r="CK876" s="17"/>
      <c r="CL876" s="18"/>
    </row>
    <row r="877" spans="1:90">
      <c r="A877" s="16"/>
      <c r="B877" s="16"/>
      <c r="C877" s="16"/>
      <c r="D877" s="16"/>
      <c r="E877" s="16"/>
      <c r="F877" s="16"/>
      <c r="G877" s="16"/>
      <c r="H877" s="16"/>
      <c r="I877" s="16"/>
      <c r="J877" s="17"/>
      <c r="K877" s="17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7"/>
      <c r="AQ877" s="17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7"/>
      <c r="BP877" s="16"/>
      <c r="BQ877" s="16"/>
      <c r="BR877" s="16"/>
      <c r="BS877" s="16"/>
      <c r="BT877" s="16"/>
      <c r="BU877" s="17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7"/>
      <c r="CJ877" s="16"/>
      <c r="CK877" s="17"/>
      <c r="CL877" s="18"/>
    </row>
    <row r="878" spans="1:90">
      <c r="A878" s="16"/>
      <c r="B878" s="16"/>
      <c r="C878" s="16"/>
      <c r="D878" s="16"/>
      <c r="E878" s="16"/>
      <c r="F878" s="16"/>
      <c r="G878" s="16"/>
      <c r="H878" s="16"/>
      <c r="I878" s="16"/>
      <c r="J878" s="17"/>
      <c r="K878" s="17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7"/>
      <c r="AQ878" s="17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7"/>
      <c r="BP878" s="16"/>
      <c r="BQ878" s="16"/>
      <c r="BR878" s="16"/>
      <c r="BS878" s="16"/>
      <c r="BT878" s="16"/>
      <c r="BU878" s="17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7"/>
      <c r="CJ878" s="16"/>
      <c r="CK878" s="17"/>
      <c r="CL878" s="18"/>
    </row>
    <row r="879" spans="1:90">
      <c r="A879" s="16"/>
      <c r="B879" s="16"/>
      <c r="C879" s="16"/>
      <c r="D879" s="16"/>
      <c r="E879" s="16"/>
      <c r="F879" s="16"/>
      <c r="G879" s="16"/>
      <c r="H879" s="16"/>
      <c r="I879" s="16"/>
      <c r="J879" s="17"/>
      <c r="K879" s="17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7"/>
      <c r="AQ879" s="17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7"/>
      <c r="BP879" s="16"/>
      <c r="BQ879" s="16"/>
      <c r="BR879" s="16"/>
      <c r="BS879" s="16"/>
      <c r="BT879" s="16"/>
      <c r="BU879" s="17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7"/>
      <c r="CJ879" s="16"/>
      <c r="CK879" s="17"/>
      <c r="CL879" s="18"/>
    </row>
    <row r="880" spans="1:90">
      <c r="A880" s="16"/>
      <c r="B880" s="16"/>
      <c r="C880" s="16"/>
      <c r="D880" s="16"/>
      <c r="E880" s="16"/>
      <c r="F880" s="16"/>
      <c r="G880" s="16"/>
      <c r="H880" s="16"/>
      <c r="I880" s="16"/>
      <c r="J880" s="17"/>
      <c r="K880" s="17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7"/>
      <c r="AQ880" s="17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7"/>
      <c r="BP880" s="16"/>
      <c r="BQ880" s="16"/>
      <c r="BR880" s="16"/>
      <c r="BS880" s="16"/>
      <c r="BT880" s="16"/>
      <c r="BU880" s="17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7"/>
      <c r="CJ880" s="16"/>
      <c r="CK880" s="17"/>
      <c r="CL880" s="18"/>
    </row>
    <row r="881" spans="1:90">
      <c r="A881" s="16"/>
      <c r="B881" s="16"/>
      <c r="C881" s="16"/>
      <c r="D881" s="16"/>
      <c r="E881" s="16"/>
      <c r="F881" s="16"/>
      <c r="G881" s="16"/>
      <c r="H881" s="16"/>
      <c r="I881" s="16"/>
      <c r="J881" s="17"/>
      <c r="K881" s="17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7"/>
      <c r="AQ881" s="17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7"/>
      <c r="BP881" s="16"/>
      <c r="BQ881" s="16"/>
      <c r="BR881" s="16"/>
      <c r="BS881" s="16"/>
      <c r="BT881" s="16"/>
      <c r="BU881" s="17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7"/>
      <c r="CJ881" s="16"/>
      <c r="CK881" s="17"/>
      <c r="CL881" s="18"/>
    </row>
    <row r="882" spans="1:90">
      <c r="A882" s="16"/>
      <c r="B882" s="16"/>
      <c r="C882" s="16"/>
      <c r="D882" s="16"/>
      <c r="E882" s="16"/>
      <c r="F882" s="16"/>
      <c r="G882" s="16"/>
      <c r="H882" s="16"/>
      <c r="I882" s="16"/>
      <c r="J882" s="17"/>
      <c r="K882" s="17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7"/>
      <c r="AQ882" s="17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7"/>
      <c r="BP882" s="16"/>
      <c r="BQ882" s="16"/>
      <c r="BR882" s="16"/>
      <c r="BS882" s="16"/>
      <c r="BT882" s="16"/>
      <c r="BU882" s="17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7"/>
      <c r="CJ882" s="16"/>
      <c r="CK882" s="17"/>
      <c r="CL882" s="18"/>
    </row>
    <row r="883" spans="1:90">
      <c r="A883" s="16"/>
      <c r="B883" s="16"/>
      <c r="C883" s="16"/>
      <c r="D883" s="16"/>
      <c r="E883" s="16"/>
      <c r="F883" s="16"/>
      <c r="G883" s="16"/>
      <c r="H883" s="16"/>
      <c r="I883" s="16"/>
      <c r="J883" s="17"/>
      <c r="K883" s="17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7"/>
      <c r="AQ883" s="17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7"/>
      <c r="BP883" s="16"/>
      <c r="BQ883" s="16"/>
      <c r="BR883" s="16"/>
      <c r="BS883" s="16"/>
      <c r="BT883" s="16"/>
      <c r="BU883" s="17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7"/>
      <c r="CJ883" s="16"/>
      <c r="CK883" s="17"/>
      <c r="CL883" s="18"/>
    </row>
    <row r="884" spans="1:90">
      <c r="A884" s="16"/>
      <c r="B884" s="16"/>
      <c r="C884" s="16"/>
      <c r="D884" s="16"/>
      <c r="E884" s="16"/>
      <c r="F884" s="16"/>
      <c r="G884" s="16"/>
      <c r="H884" s="16"/>
      <c r="I884" s="16"/>
      <c r="J884" s="17"/>
      <c r="K884" s="17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7"/>
      <c r="AQ884" s="17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7"/>
      <c r="BP884" s="16"/>
      <c r="BQ884" s="16"/>
      <c r="BR884" s="16"/>
      <c r="BS884" s="16"/>
      <c r="BT884" s="16"/>
      <c r="BU884" s="17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7"/>
      <c r="CJ884" s="16"/>
      <c r="CK884" s="17"/>
      <c r="CL884" s="18"/>
    </row>
    <row r="885" spans="1:90">
      <c r="A885" s="16"/>
      <c r="B885" s="16"/>
      <c r="C885" s="16"/>
      <c r="D885" s="16"/>
      <c r="E885" s="16"/>
      <c r="F885" s="16"/>
      <c r="G885" s="16"/>
      <c r="H885" s="16"/>
      <c r="I885" s="16"/>
      <c r="J885" s="17"/>
      <c r="K885" s="17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7"/>
      <c r="AQ885" s="17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7"/>
      <c r="BP885" s="16"/>
      <c r="BQ885" s="16"/>
      <c r="BR885" s="16"/>
      <c r="BS885" s="16"/>
      <c r="BT885" s="16"/>
      <c r="BU885" s="17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7"/>
      <c r="CJ885" s="16"/>
      <c r="CK885" s="17"/>
      <c r="CL885" s="18"/>
    </row>
    <row r="886" spans="1:90">
      <c r="A886" s="16"/>
      <c r="B886" s="16"/>
      <c r="C886" s="16"/>
      <c r="D886" s="16"/>
      <c r="E886" s="16"/>
      <c r="F886" s="16"/>
      <c r="G886" s="16"/>
      <c r="H886" s="16"/>
      <c r="I886" s="16"/>
      <c r="J886" s="17"/>
      <c r="K886" s="17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7"/>
      <c r="AQ886" s="17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7"/>
      <c r="BP886" s="16"/>
      <c r="BQ886" s="16"/>
      <c r="BR886" s="16"/>
      <c r="BS886" s="16"/>
      <c r="BT886" s="16"/>
      <c r="BU886" s="17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7"/>
      <c r="CJ886" s="16"/>
      <c r="CK886" s="17"/>
      <c r="CL886" s="18"/>
    </row>
    <row r="887" spans="1:90">
      <c r="A887" s="16"/>
      <c r="B887" s="16"/>
      <c r="C887" s="16"/>
      <c r="D887" s="16"/>
      <c r="E887" s="16"/>
      <c r="F887" s="16"/>
      <c r="G887" s="16"/>
      <c r="H887" s="16"/>
      <c r="I887" s="16"/>
      <c r="J887" s="17"/>
      <c r="K887" s="17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7"/>
      <c r="AQ887" s="17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7"/>
      <c r="BP887" s="16"/>
      <c r="BQ887" s="16"/>
      <c r="BR887" s="16"/>
      <c r="BS887" s="16"/>
      <c r="BT887" s="16"/>
      <c r="BU887" s="17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7"/>
      <c r="CJ887" s="16"/>
      <c r="CK887" s="17"/>
      <c r="CL887" s="18"/>
    </row>
    <row r="888" spans="1:90">
      <c r="A888" s="16"/>
      <c r="B888" s="16"/>
      <c r="C888" s="16"/>
      <c r="D888" s="16"/>
      <c r="E888" s="16"/>
      <c r="F888" s="16"/>
      <c r="G888" s="16"/>
      <c r="H888" s="16"/>
      <c r="I888" s="16"/>
      <c r="J888" s="17"/>
      <c r="K888" s="17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7"/>
      <c r="AQ888" s="17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7"/>
      <c r="BP888" s="16"/>
      <c r="BQ888" s="16"/>
      <c r="BR888" s="16"/>
      <c r="BS888" s="16"/>
      <c r="BT888" s="16"/>
      <c r="BU888" s="17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7"/>
      <c r="CJ888" s="16"/>
      <c r="CK888" s="17"/>
      <c r="CL888" s="18"/>
    </row>
    <row r="889" spans="1:90">
      <c r="A889" s="16"/>
      <c r="B889" s="16"/>
      <c r="C889" s="16"/>
      <c r="D889" s="16"/>
      <c r="E889" s="16"/>
      <c r="F889" s="16"/>
      <c r="G889" s="16"/>
      <c r="H889" s="16"/>
      <c r="I889" s="16"/>
      <c r="J889" s="17"/>
      <c r="K889" s="17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7"/>
      <c r="AQ889" s="17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7"/>
      <c r="BP889" s="16"/>
      <c r="BQ889" s="16"/>
      <c r="BR889" s="16"/>
      <c r="BS889" s="16"/>
      <c r="BT889" s="16"/>
      <c r="BU889" s="17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7"/>
      <c r="CJ889" s="16"/>
      <c r="CK889" s="17"/>
      <c r="CL889" s="18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6"/>
  <sheetViews>
    <sheetView showGridLines="0" workbookViewId="0">
      <selection activeCell="J11" sqref="J11"/>
    </sheetView>
  </sheetViews>
  <sheetFormatPr baseColWidth="10" defaultColWidth="14.42578125" defaultRowHeight="15" customHeight="1"/>
  <sheetData>
    <row r="1" spans="1:2">
      <c r="A1" s="52" t="s">
        <v>29</v>
      </c>
      <c r="B1" t="s">
        <v>619</v>
      </c>
    </row>
    <row r="3" spans="1:2">
      <c r="A3" s="52" t="s">
        <v>610</v>
      </c>
      <c r="B3" s="52" t="s">
        <v>81</v>
      </c>
    </row>
    <row r="4" spans="1:2">
      <c r="A4" s="52" t="s">
        <v>30</v>
      </c>
      <c r="B4" t="s">
        <v>94</v>
      </c>
    </row>
    <row r="5" spans="1:2">
      <c r="A5" t="s">
        <v>643</v>
      </c>
      <c r="B5" s="53">
        <v>2</v>
      </c>
    </row>
    <row r="6" spans="1:2">
      <c r="A6" t="s">
        <v>644</v>
      </c>
      <c r="B6" s="53">
        <v>6</v>
      </c>
    </row>
    <row r="7" spans="1:2" ht="15" customHeight="1">
      <c r="A7" t="s">
        <v>645</v>
      </c>
      <c r="B7" s="53">
        <v>10</v>
      </c>
    </row>
    <row r="8" spans="1:2" ht="15" customHeight="1">
      <c r="A8" t="s">
        <v>646</v>
      </c>
      <c r="B8" s="53">
        <v>4</v>
      </c>
    </row>
    <row r="12" spans="1:2">
      <c r="A12" s="19" t="s">
        <v>30</v>
      </c>
      <c r="B12" s="20" t="s">
        <v>94</v>
      </c>
    </row>
    <row r="13" spans="1:2">
      <c r="A13" s="21" t="s">
        <v>104</v>
      </c>
      <c r="B13" s="22">
        <v>10</v>
      </c>
    </row>
    <row r="14" spans="1:2">
      <c r="A14" s="21" t="s">
        <v>109</v>
      </c>
      <c r="B14" s="22">
        <v>6</v>
      </c>
    </row>
    <row r="15" spans="1:2">
      <c r="A15" s="21" t="s">
        <v>91</v>
      </c>
      <c r="B15" s="22">
        <v>2</v>
      </c>
    </row>
    <row r="16" spans="1:2">
      <c r="A16" s="21" t="s">
        <v>122</v>
      </c>
      <c r="B16" s="22">
        <v>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showGridLines="0" workbookViewId="0"/>
  </sheetViews>
  <sheetFormatPr baseColWidth="10" defaultColWidth="14.42578125" defaultRowHeight="15" customHeight="1"/>
  <sheetData>
    <row r="1" spans="1:4">
      <c r="A1" s="52" t="s">
        <v>625</v>
      </c>
      <c r="B1" s="52" t="s">
        <v>48</v>
      </c>
    </row>
    <row r="2" spans="1:4">
      <c r="A2" s="52" t="s">
        <v>1</v>
      </c>
      <c r="B2" t="s">
        <v>95</v>
      </c>
      <c r="C2" t="s">
        <v>94</v>
      </c>
      <c r="D2" t="s">
        <v>546</v>
      </c>
    </row>
    <row r="3" spans="1:4">
      <c r="A3" t="s">
        <v>547</v>
      </c>
      <c r="B3" s="53">
        <v>30</v>
      </c>
      <c r="C3" s="53">
        <v>5</v>
      </c>
      <c r="D3" s="53">
        <v>35</v>
      </c>
    </row>
    <row r="4" spans="1:4">
      <c r="A4" t="s">
        <v>548</v>
      </c>
      <c r="B4" s="53">
        <v>24</v>
      </c>
      <c r="C4" s="53">
        <v>8</v>
      </c>
      <c r="D4" s="53">
        <v>32</v>
      </c>
    </row>
    <row r="5" spans="1:4">
      <c r="A5" t="s">
        <v>549</v>
      </c>
      <c r="B5" s="53">
        <v>17</v>
      </c>
      <c r="C5" s="53">
        <v>11</v>
      </c>
      <c r="D5" s="53">
        <v>28</v>
      </c>
    </row>
    <row r="6" spans="1:4">
      <c r="A6" t="s">
        <v>550</v>
      </c>
      <c r="B6" s="53">
        <v>24</v>
      </c>
      <c r="C6" s="53">
        <v>12</v>
      </c>
      <c r="D6" s="53">
        <v>36</v>
      </c>
    </row>
    <row r="7" spans="1:4">
      <c r="A7" t="s">
        <v>546</v>
      </c>
      <c r="B7" s="53">
        <v>95</v>
      </c>
      <c r="C7" s="53">
        <v>36</v>
      </c>
      <c r="D7" s="53">
        <v>131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showGridLines="0" workbookViewId="0"/>
  </sheetViews>
  <sheetFormatPr baseColWidth="10" defaultColWidth="14.42578125" defaultRowHeight="15" customHeight="1"/>
  <cols>
    <col min="1" max="1" width="11.28515625" customWidth="1"/>
    <col min="2" max="2" width="21.5703125" customWidth="1"/>
    <col min="3" max="3" width="15.28515625" customWidth="1"/>
    <col min="4" max="4" width="23.28515625" customWidth="1"/>
  </cols>
  <sheetData>
    <row r="1" spans="1:4">
      <c r="A1" t="s">
        <v>598</v>
      </c>
      <c r="B1" t="s">
        <v>599</v>
      </c>
      <c r="C1" t="s">
        <v>600</v>
      </c>
      <c r="D1" t="s">
        <v>601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6"/>
  <sheetViews>
    <sheetView showGridLines="0" workbookViewId="0"/>
  </sheetViews>
  <sheetFormatPr baseColWidth="10" defaultColWidth="14.42578125" defaultRowHeight="15" customHeight="1"/>
  <cols>
    <col min="2" max="2" width="30.140625" customWidth="1"/>
  </cols>
  <sheetData>
    <row r="1" spans="1:2">
      <c r="A1" s="52" t="s">
        <v>82</v>
      </c>
      <c r="B1" t="s">
        <v>611</v>
      </c>
    </row>
    <row r="2" spans="1:2">
      <c r="A2" s="52" t="s">
        <v>65</v>
      </c>
      <c r="B2" t="s">
        <v>94</v>
      </c>
    </row>
    <row r="3" spans="1:2">
      <c r="A3" s="52" t="s">
        <v>81</v>
      </c>
      <c r="B3" t="s">
        <v>94</v>
      </c>
    </row>
    <row r="5" spans="1:2">
      <c r="A5" s="52" t="s">
        <v>1</v>
      </c>
      <c r="B5" s="52" t="s">
        <v>83</v>
      </c>
    </row>
    <row r="6" spans="1:2">
      <c r="A6" t="s">
        <v>547</v>
      </c>
      <c r="B6">
        <v>1</v>
      </c>
    </row>
    <row r="7" spans="1:2">
      <c r="B7">
        <v>2</v>
      </c>
    </row>
    <row r="8" spans="1:2">
      <c r="B8">
        <v>6</v>
      </c>
    </row>
    <row r="9" spans="1:2">
      <c r="B9">
        <v>15</v>
      </c>
    </row>
    <row r="10" spans="1:2">
      <c r="B10">
        <v>20</v>
      </c>
    </row>
    <row r="11" spans="1:2">
      <c r="B11">
        <v>25</v>
      </c>
    </row>
    <row r="12" spans="1:2">
      <c r="B12">
        <v>29</v>
      </c>
    </row>
    <row r="13" spans="1:2">
      <c r="B13">
        <v>42</v>
      </c>
    </row>
    <row r="14" spans="1:2">
      <c r="B14">
        <v>398</v>
      </c>
    </row>
    <row r="15" spans="1:2">
      <c r="A15" t="s">
        <v>548</v>
      </c>
      <c r="B15">
        <v>26</v>
      </c>
    </row>
    <row r="16" spans="1:2">
      <c r="B16">
        <v>61</v>
      </c>
    </row>
    <row r="17" spans="1:2">
      <c r="B17">
        <v>111</v>
      </c>
    </row>
    <row r="18" spans="1:2">
      <c r="A18" t="s">
        <v>549</v>
      </c>
      <c r="B18">
        <v>17</v>
      </c>
    </row>
    <row r="19" spans="1:2">
      <c r="B19">
        <v>24</v>
      </c>
    </row>
    <row r="20" spans="1:2">
      <c r="B20">
        <v>74</v>
      </c>
    </row>
    <row r="21" spans="1:2">
      <c r="B21">
        <v>148</v>
      </c>
    </row>
    <row r="22" spans="1:2">
      <c r="B22">
        <v>259</v>
      </c>
    </row>
    <row r="23" spans="1:2" ht="15" customHeight="1">
      <c r="B23">
        <v>345</v>
      </c>
    </row>
    <row r="24" spans="1:2" ht="15" customHeight="1">
      <c r="A24" t="s">
        <v>550</v>
      </c>
      <c r="B24">
        <v>9</v>
      </c>
    </row>
    <row r="25" spans="1:2" ht="15" customHeight="1">
      <c r="B25">
        <v>34</v>
      </c>
    </row>
    <row r="26" spans="1:2" ht="15" customHeight="1">
      <c r="B26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showGridLines="0" workbookViewId="0"/>
  </sheetViews>
  <sheetFormatPr baseColWidth="10" defaultColWidth="14.42578125" defaultRowHeight="15" customHeight="1"/>
  <sheetData>
    <row r="1" spans="1:26">
      <c r="A1" s="23" t="s">
        <v>551</v>
      </c>
      <c r="B1" s="23" t="s">
        <v>95</v>
      </c>
      <c r="C1" s="23" t="s">
        <v>94</v>
      </c>
      <c r="D1" s="23" t="s">
        <v>552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547</v>
      </c>
      <c r="B2" s="26">
        <v>30</v>
      </c>
      <c r="C2" s="26">
        <v>5</v>
      </c>
      <c r="D2" s="27">
        <f>C2-B2</f>
        <v>-25</v>
      </c>
    </row>
    <row r="3" spans="1:26">
      <c r="A3" s="25" t="s">
        <v>548</v>
      </c>
      <c r="B3" s="26">
        <v>25</v>
      </c>
      <c r="C3" s="26">
        <v>7</v>
      </c>
      <c r="D3" s="27">
        <f>C3-B3</f>
        <v>-18</v>
      </c>
    </row>
    <row r="4" spans="1:26">
      <c r="A4" s="25" t="s">
        <v>549</v>
      </c>
      <c r="B4" s="26">
        <v>13</v>
      </c>
      <c r="C4" s="26">
        <v>15</v>
      </c>
      <c r="D4" s="27">
        <f>C4-B4</f>
        <v>2</v>
      </c>
    </row>
    <row r="5" spans="1:26">
      <c r="A5" s="25" t="s">
        <v>550</v>
      </c>
      <c r="B5" s="26">
        <v>10</v>
      </c>
      <c r="C5" s="26">
        <v>26</v>
      </c>
      <c r="D5" s="27">
        <f>C5-B5</f>
        <v>16</v>
      </c>
    </row>
    <row r="6" spans="1:26">
      <c r="A6" s="28"/>
    </row>
    <row r="7" spans="1:26">
      <c r="A7" s="28"/>
    </row>
    <row r="8" spans="1:26">
      <c r="A8" s="28"/>
    </row>
    <row r="9" spans="1:26">
      <c r="A9" s="28"/>
    </row>
    <row r="10" spans="1:26">
      <c r="A10" s="28"/>
    </row>
    <row r="11" spans="1:26">
      <c r="A11" s="28"/>
    </row>
    <row r="12" spans="1:26">
      <c r="A12" s="28"/>
    </row>
    <row r="13" spans="1:26">
      <c r="A13" s="28"/>
    </row>
    <row r="14" spans="1:26">
      <c r="A14" s="28"/>
    </row>
    <row r="15" spans="1:26">
      <c r="A15" s="28"/>
    </row>
    <row r="16" spans="1:26">
      <c r="A16" s="28"/>
    </row>
    <row r="17" spans="1:1">
      <c r="A17" s="28"/>
    </row>
    <row r="18" spans="1:1">
      <c r="A18" s="28"/>
    </row>
    <row r="19" spans="1:1">
      <c r="A19" s="28"/>
    </row>
    <row r="20" spans="1:1">
      <c r="A20" s="28"/>
    </row>
    <row r="21" spans="1:1">
      <c r="A21" s="28"/>
    </row>
    <row r="22" spans="1:1">
      <c r="A22" s="28"/>
    </row>
    <row r="23" spans="1:1">
      <c r="A23" s="28"/>
    </row>
    <row r="24" spans="1:1">
      <c r="A24" s="28"/>
    </row>
    <row r="25" spans="1:1">
      <c r="A25" s="28"/>
    </row>
    <row r="26" spans="1:1">
      <c r="A26" s="28"/>
    </row>
    <row r="27" spans="1:1">
      <c r="A27" s="28"/>
    </row>
    <row r="28" spans="1:1">
      <c r="A28" s="28"/>
    </row>
    <row r="29" spans="1:1">
      <c r="A29" s="28"/>
    </row>
    <row r="30" spans="1:1">
      <c r="A30" s="28"/>
    </row>
    <row r="31" spans="1:1">
      <c r="A31" s="28"/>
    </row>
    <row r="32" spans="1:1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  <row r="53" spans="1:1">
      <c r="A53" s="28"/>
    </row>
    <row r="54" spans="1:1">
      <c r="A54" s="28"/>
    </row>
    <row r="55" spans="1:1">
      <c r="A55" s="28"/>
    </row>
    <row r="56" spans="1:1">
      <c r="A56" s="28"/>
    </row>
    <row r="57" spans="1:1">
      <c r="A57" s="28"/>
    </row>
    <row r="58" spans="1:1">
      <c r="A58" s="28"/>
    </row>
    <row r="59" spans="1:1">
      <c r="A59" s="28"/>
    </row>
    <row r="60" spans="1:1">
      <c r="A60" s="28"/>
    </row>
    <row r="61" spans="1:1">
      <c r="A61" s="28"/>
    </row>
    <row r="62" spans="1:1">
      <c r="A62" s="28"/>
    </row>
    <row r="63" spans="1:1">
      <c r="A63" s="28"/>
    </row>
    <row r="64" spans="1:1">
      <c r="A64" s="28"/>
    </row>
    <row r="65" spans="1:1">
      <c r="A65" s="28"/>
    </row>
    <row r="66" spans="1:1">
      <c r="A66" s="28"/>
    </row>
    <row r="67" spans="1:1">
      <c r="A67" s="28"/>
    </row>
    <row r="68" spans="1:1">
      <c r="A68" s="28"/>
    </row>
    <row r="69" spans="1:1">
      <c r="A69" s="28"/>
    </row>
    <row r="70" spans="1:1">
      <c r="A70" s="28"/>
    </row>
    <row r="71" spans="1:1">
      <c r="A71" s="28"/>
    </row>
    <row r="72" spans="1:1">
      <c r="A72" s="28"/>
    </row>
    <row r="73" spans="1:1">
      <c r="A73" s="28"/>
    </row>
    <row r="74" spans="1:1">
      <c r="A74" s="28"/>
    </row>
    <row r="75" spans="1:1">
      <c r="A75" s="28"/>
    </row>
    <row r="76" spans="1:1">
      <c r="A76" s="28"/>
    </row>
    <row r="77" spans="1:1">
      <c r="A77" s="28"/>
    </row>
    <row r="78" spans="1:1">
      <c r="A78" s="28"/>
    </row>
    <row r="79" spans="1:1">
      <c r="A79" s="28"/>
    </row>
    <row r="80" spans="1:1">
      <c r="A80" s="28"/>
    </row>
    <row r="81" spans="1:1">
      <c r="A81" s="28"/>
    </row>
    <row r="82" spans="1:1">
      <c r="A82" s="28"/>
    </row>
    <row r="83" spans="1:1">
      <c r="A83" s="28"/>
    </row>
    <row r="84" spans="1:1">
      <c r="A84" s="28"/>
    </row>
    <row r="85" spans="1:1">
      <c r="A85" s="28"/>
    </row>
    <row r="86" spans="1:1">
      <c r="A86" s="28"/>
    </row>
    <row r="87" spans="1:1">
      <c r="A87" s="28"/>
    </row>
    <row r="88" spans="1:1">
      <c r="A88" s="28"/>
    </row>
    <row r="89" spans="1:1">
      <c r="A89" s="28"/>
    </row>
    <row r="90" spans="1:1">
      <c r="A90" s="28"/>
    </row>
    <row r="91" spans="1:1">
      <c r="A91" s="28"/>
    </row>
    <row r="92" spans="1:1">
      <c r="A92" s="28"/>
    </row>
    <row r="93" spans="1:1">
      <c r="A93" s="28"/>
    </row>
    <row r="94" spans="1:1">
      <c r="A94" s="28"/>
    </row>
    <row r="95" spans="1:1">
      <c r="A95" s="28"/>
    </row>
    <row r="96" spans="1:1">
      <c r="A96" s="28"/>
    </row>
    <row r="97" spans="1:1">
      <c r="A97" s="28"/>
    </row>
    <row r="98" spans="1:1">
      <c r="A98" s="28"/>
    </row>
    <row r="99" spans="1:1">
      <c r="A99" s="28"/>
    </row>
    <row r="100" spans="1:1">
      <c r="A100" s="28"/>
    </row>
    <row r="101" spans="1:1">
      <c r="A101" s="28"/>
    </row>
    <row r="102" spans="1:1">
      <c r="A102" s="28"/>
    </row>
    <row r="103" spans="1:1">
      <c r="A103" s="28"/>
    </row>
    <row r="104" spans="1:1">
      <c r="A104" s="28"/>
    </row>
    <row r="105" spans="1:1">
      <c r="A105" s="28"/>
    </row>
    <row r="106" spans="1:1">
      <c r="A106" s="28"/>
    </row>
    <row r="107" spans="1:1">
      <c r="A107" s="28"/>
    </row>
    <row r="108" spans="1:1">
      <c r="A108" s="28"/>
    </row>
    <row r="109" spans="1:1">
      <c r="A109" s="28"/>
    </row>
    <row r="110" spans="1:1">
      <c r="A110" s="28"/>
    </row>
    <row r="111" spans="1:1">
      <c r="A111" s="28"/>
    </row>
    <row r="112" spans="1:1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  <row r="156" spans="1:1">
      <c r="A156" s="28"/>
    </row>
    <row r="157" spans="1:1">
      <c r="A157" s="28"/>
    </row>
    <row r="158" spans="1:1">
      <c r="A158" s="28"/>
    </row>
    <row r="159" spans="1:1">
      <c r="A159" s="28"/>
    </row>
    <row r="160" spans="1:1">
      <c r="A160" s="28"/>
    </row>
    <row r="161" spans="1:1">
      <c r="A161" s="28"/>
    </row>
    <row r="162" spans="1:1">
      <c r="A162" s="28"/>
    </row>
    <row r="163" spans="1:1">
      <c r="A163" s="28"/>
    </row>
    <row r="164" spans="1:1">
      <c r="A164" s="28"/>
    </row>
    <row r="165" spans="1:1">
      <c r="A165" s="28"/>
    </row>
    <row r="166" spans="1:1">
      <c r="A166" s="28"/>
    </row>
    <row r="167" spans="1:1">
      <c r="A167" s="28"/>
    </row>
    <row r="168" spans="1:1">
      <c r="A168" s="28"/>
    </row>
    <row r="169" spans="1:1">
      <c r="A169" s="28"/>
    </row>
    <row r="170" spans="1:1">
      <c r="A170" s="28"/>
    </row>
    <row r="171" spans="1:1">
      <c r="A171" s="28"/>
    </row>
    <row r="172" spans="1:1">
      <c r="A172" s="28"/>
    </row>
    <row r="173" spans="1:1">
      <c r="A173" s="28"/>
    </row>
    <row r="174" spans="1:1">
      <c r="A174" s="28"/>
    </row>
    <row r="175" spans="1:1">
      <c r="A175" s="28"/>
    </row>
    <row r="176" spans="1:1">
      <c r="A176" s="28"/>
    </row>
    <row r="177" spans="1:1">
      <c r="A177" s="28"/>
    </row>
    <row r="178" spans="1:1">
      <c r="A178" s="28"/>
    </row>
    <row r="179" spans="1:1">
      <c r="A179" s="28"/>
    </row>
    <row r="180" spans="1:1">
      <c r="A180" s="28"/>
    </row>
    <row r="181" spans="1:1">
      <c r="A181" s="28"/>
    </row>
    <row r="182" spans="1:1">
      <c r="A182" s="28"/>
    </row>
    <row r="183" spans="1:1">
      <c r="A183" s="28"/>
    </row>
    <row r="184" spans="1:1">
      <c r="A184" s="28"/>
    </row>
    <row r="185" spans="1:1">
      <c r="A185" s="28"/>
    </row>
    <row r="186" spans="1:1">
      <c r="A186" s="28"/>
    </row>
    <row r="187" spans="1:1">
      <c r="A187" s="28"/>
    </row>
    <row r="188" spans="1:1">
      <c r="A188" s="28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8"/>
    </row>
    <row r="194" spans="1:1">
      <c r="A194" s="28"/>
    </row>
    <row r="195" spans="1:1">
      <c r="A195" s="28"/>
    </row>
    <row r="196" spans="1:1">
      <c r="A196" s="28"/>
    </row>
    <row r="197" spans="1:1">
      <c r="A197" s="28"/>
    </row>
    <row r="198" spans="1:1">
      <c r="A198" s="28"/>
    </row>
    <row r="199" spans="1:1">
      <c r="A199" s="28"/>
    </row>
    <row r="200" spans="1:1">
      <c r="A200" s="28"/>
    </row>
    <row r="201" spans="1:1">
      <c r="A201" s="28"/>
    </row>
    <row r="202" spans="1:1">
      <c r="A202" s="28"/>
    </row>
    <row r="203" spans="1:1">
      <c r="A203" s="28"/>
    </row>
    <row r="204" spans="1:1">
      <c r="A204" s="28"/>
    </row>
    <row r="205" spans="1:1">
      <c r="A205" s="28"/>
    </row>
    <row r="206" spans="1:1">
      <c r="A206" s="28"/>
    </row>
    <row r="207" spans="1:1">
      <c r="A207" s="28"/>
    </row>
    <row r="208" spans="1:1">
      <c r="A208" s="28"/>
    </row>
    <row r="209" spans="1:1">
      <c r="A209" s="28"/>
    </row>
    <row r="210" spans="1:1">
      <c r="A210" s="28"/>
    </row>
    <row r="211" spans="1:1">
      <c r="A211" s="28"/>
    </row>
    <row r="212" spans="1:1">
      <c r="A212" s="28"/>
    </row>
    <row r="213" spans="1:1">
      <c r="A213" s="28"/>
    </row>
    <row r="214" spans="1:1">
      <c r="A214" s="28"/>
    </row>
    <row r="215" spans="1:1">
      <c r="A215" s="28"/>
    </row>
    <row r="216" spans="1:1">
      <c r="A216" s="28"/>
    </row>
    <row r="217" spans="1:1">
      <c r="A217" s="28"/>
    </row>
    <row r="218" spans="1:1">
      <c r="A218" s="28"/>
    </row>
    <row r="219" spans="1:1">
      <c r="A219" s="28"/>
    </row>
    <row r="220" spans="1:1">
      <c r="A220" s="28"/>
    </row>
    <row r="221" spans="1:1">
      <c r="A221" s="28"/>
    </row>
    <row r="222" spans="1:1">
      <c r="A222" s="28"/>
    </row>
    <row r="223" spans="1:1">
      <c r="A223" s="28"/>
    </row>
    <row r="224" spans="1:1">
      <c r="A224" s="28"/>
    </row>
    <row r="225" spans="1:1">
      <c r="A225" s="28"/>
    </row>
    <row r="226" spans="1:1">
      <c r="A226" s="28"/>
    </row>
    <row r="227" spans="1:1">
      <c r="A227" s="28"/>
    </row>
    <row r="228" spans="1:1">
      <c r="A228" s="28"/>
    </row>
    <row r="229" spans="1:1">
      <c r="A229" s="28"/>
    </row>
    <row r="230" spans="1:1">
      <c r="A230" s="28"/>
    </row>
    <row r="231" spans="1:1">
      <c r="A231" s="28"/>
    </row>
    <row r="232" spans="1:1">
      <c r="A232" s="28"/>
    </row>
    <row r="233" spans="1:1">
      <c r="A233" s="28"/>
    </row>
    <row r="234" spans="1:1">
      <c r="A234" s="28"/>
    </row>
    <row r="235" spans="1:1">
      <c r="A235" s="28"/>
    </row>
    <row r="236" spans="1:1">
      <c r="A236" s="28"/>
    </row>
    <row r="237" spans="1:1">
      <c r="A237" s="28"/>
    </row>
    <row r="238" spans="1:1">
      <c r="A238" s="28"/>
    </row>
    <row r="239" spans="1:1">
      <c r="A239" s="28"/>
    </row>
    <row r="240" spans="1:1">
      <c r="A240" s="28"/>
    </row>
    <row r="241" spans="1:1">
      <c r="A241" s="28"/>
    </row>
    <row r="242" spans="1:1">
      <c r="A242" s="28"/>
    </row>
    <row r="243" spans="1:1">
      <c r="A243" s="28"/>
    </row>
    <row r="244" spans="1:1">
      <c r="A244" s="28"/>
    </row>
    <row r="245" spans="1:1">
      <c r="A245" s="28"/>
    </row>
    <row r="246" spans="1:1">
      <c r="A246" s="28"/>
    </row>
    <row r="247" spans="1:1">
      <c r="A247" s="28"/>
    </row>
    <row r="248" spans="1:1">
      <c r="A248" s="28"/>
    </row>
    <row r="249" spans="1:1">
      <c r="A249" s="28"/>
    </row>
    <row r="250" spans="1:1">
      <c r="A250" s="28"/>
    </row>
    <row r="251" spans="1:1">
      <c r="A251" s="28"/>
    </row>
    <row r="252" spans="1:1">
      <c r="A252" s="28"/>
    </row>
    <row r="253" spans="1:1">
      <c r="A253" s="28"/>
    </row>
    <row r="254" spans="1:1">
      <c r="A254" s="28"/>
    </row>
    <row r="255" spans="1:1">
      <c r="A255" s="28"/>
    </row>
    <row r="256" spans="1:1">
      <c r="A256" s="28"/>
    </row>
    <row r="257" spans="1:1">
      <c r="A257" s="28"/>
    </row>
    <row r="258" spans="1:1">
      <c r="A258" s="28"/>
    </row>
    <row r="259" spans="1:1">
      <c r="A259" s="28"/>
    </row>
    <row r="260" spans="1:1">
      <c r="A260" s="28"/>
    </row>
    <row r="261" spans="1:1">
      <c r="A261" s="28"/>
    </row>
    <row r="262" spans="1:1">
      <c r="A262" s="28"/>
    </row>
    <row r="263" spans="1:1">
      <c r="A263" s="28"/>
    </row>
    <row r="264" spans="1:1">
      <c r="A264" s="28"/>
    </row>
    <row r="265" spans="1:1">
      <c r="A265" s="28"/>
    </row>
    <row r="266" spans="1:1">
      <c r="A266" s="28"/>
    </row>
    <row r="267" spans="1:1">
      <c r="A267" s="28"/>
    </row>
    <row r="268" spans="1:1">
      <c r="A268" s="28"/>
    </row>
    <row r="269" spans="1:1">
      <c r="A269" s="28"/>
    </row>
    <row r="270" spans="1:1">
      <c r="A270" s="28"/>
    </row>
    <row r="271" spans="1:1">
      <c r="A271" s="28"/>
    </row>
    <row r="272" spans="1:1">
      <c r="A272" s="28"/>
    </row>
    <row r="273" spans="1:1">
      <c r="A273" s="28"/>
    </row>
    <row r="274" spans="1:1">
      <c r="A274" s="28"/>
    </row>
    <row r="275" spans="1:1">
      <c r="A275" s="28"/>
    </row>
    <row r="276" spans="1:1">
      <c r="A276" s="28"/>
    </row>
    <row r="277" spans="1:1">
      <c r="A277" s="28"/>
    </row>
    <row r="278" spans="1:1">
      <c r="A278" s="28"/>
    </row>
    <row r="279" spans="1:1">
      <c r="A279" s="28"/>
    </row>
    <row r="280" spans="1:1">
      <c r="A280" s="28"/>
    </row>
    <row r="281" spans="1:1">
      <c r="A281" s="28"/>
    </row>
    <row r="282" spans="1:1">
      <c r="A282" s="28"/>
    </row>
    <row r="283" spans="1:1">
      <c r="A283" s="28"/>
    </row>
    <row r="284" spans="1:1">
      <c r="A284" s="28"/>
    </row>
    <row r="285" spans="1:1">
      <c r="A285" s="28"/>
    </row>
    <row r="286" spans="1:1">
      <c r="A286" s="28"/>
    </row>
    <row r="287" spans="1:1">
      <c r="A287" s="28"/>
    </row>
    <row r="288" spans="1:1">
      <c r="A288" s="28"/>
    </row>
    <row r="289" spans="1:1">
      <c r="A289" s="28"/>
    </row>
    <row r="290" spans="1:1">
      <c r="A290" s="28"/>
    </row>
    <row r="291" spans="1:1">
      <c r="A291" s="28"/>
    </row>
    <row r="292" spans="1:1">
      <c r="A292" s="28"/>
    </row>
    <row r="293" spans="1:1">
      <c r="A293" s="28"/>
    </row>
    <row r="294" spans="1:1">
      <c r="A294" s="28"/>
    </row>
    <row r="295" spans="1:1">
      <c r="A295" s="28"/>
    </row>
    <row r="296" spans="1:1">
      <c r="A296" s="28"/>
    </row>
    <row r="297" spans="1:1">
      <c r="A297" s="28"/>
    </row>
    <row r="298" spans="1:1">
      <c r="A298" s="28"/>
    </row>
    <row r="299" spans="1:1">
      <c r="A299" s="28"/>
    </row>
    <row r="300" spans="1:1">
      <c r="A300" s="28"/>
    </row>
    <row r="301" spans="1:1">
      <c r="A301" s="28"/>
    </row>
    <row r="302" spans="1:1">
      <c r="A302" s="28"/>
    </row>
    <row r="303" spans="1:1">
      <c r="A303" s="28"/>
    </row>
    <row r="304" spans="1:1">
      <c r="A304" s="28"/>
    </row>
    <row r="305" spans="1:1">
      <c r="A305" s="28"/>
    </row>
    <row r="306" spans="1:1">
      <c r="A306" s="28"/>
    </row>
    <row r="307" spans="1:1">
      <c r="A307" s="28"/>
    </row>
    <row r="308" spans="1:1">
      <c r="A308" s="28"/>
    </row>
    <row r="309" spans="1:1">
      <c r="A309" s="28"/>
    </row>
    <row r="310" spans="1:1">
      <c r="A310" s="28"/>
    </row>
    <row r="311" spans="1:1">
      <c r="A311" s="28"/>
    </row>
    <row r="312" spans="1:1">
      <c r="A312" s="28"/>
    </row>
    <row r="313" spans="1:1">
      <c r="A313" s="28"/>
    </row>
    <row r="314" spans="1:1">
      <c r="A314" s="28"/>
    </row>
    <row r="315" spans="1:1">
      <c r="A315" s="28"/>
    </row>
    <row r="316" spans="1:1">
      <c r="A316" s="28"/>
    </row>
    <row r="317" spans="1:1">
      <c r="A317" s="28"/>
    </row>
    <row r="318" spans="1:1">
      <c r="A318" s="28"/>
    </row>
    <row r="319" spans="1:1">
      <c r="A319" s="28"/>
    </row>
    <row r="320" spans="1:1">
      <c r="A320" s="28"/>
    </row>
    <row r="321" spans="1:1">
      <c r="A321" s="28"/>
    </row>
    <row r="322" spans="1:1">
      <c r="A322" s="28"/>
    </row>
    <row r="323" spans="1:1">
      <c r="A323" s="28"/>
    </row>
    <row r="324" spans="1:1">
      <c r="A324" s="28"/>
    </row>
    <row r="325" spans="1:1">
      <c r="A325" s="28"/>
    </row>
    <row r="326" spans="1:1">
      <c r="A326" s="28"/>
    </row>
    <row r="327" spans="1:1">
      <c r="A327" s="28"/>
    </row>
    <row r="328" spans="1:1">
      <c r="A328" s="28"/>
    </row>
    <row r="329" spans="1:1">
      <c r="A329" s="28"/>
    </row>
    <row r="330" spans="1:1">
      <c r="A330" s="28"/>
    </row>
    <row r="331" spans="1:1">
      <c r="A331" s="28"/>
    </row>
    <row r="332" spans="1:1">
      <c r="A332" s="28"/>
    </row>
    <row r="333" spans="1:1">
      <c r="A333" s="28"/>
    </row>
    <row r="334" spans="1:1">
      <c r="A334" s="28"/>
    </row>
    <row r="335" spans="1:1">
      <c r="A335" s="28"/>
    </row>
    <row r="336" spans="1:1">
      <c r="A336" s="28"/>
    </row>
    <row r="337" spans="1:1">
      <c r="A337" s="28"/>
    </row>
    <row r="338" spans="1:1">
      <c r="A338" s="28"/>
    </row>
    <row r="339" spans="1:1">
      <c r="A339" s="28"/>
    </row>
    <row r="340" spans="1:1">
      <c r="A340" s="28"/>
    </row>
    <row r="341" spans="1:1">
      <c r="A341" s="28"/>
    </row>
    <row r="342" spans="1:1">
      <c r="A342" s="28"/>
    </row>
    <row r="343" spans="1:1">
      <c r="A343" s="28"/>
    </row>
    <row r="344" spans="1:1">
      <c r="A344" s="28"/>
    </row>
    <row r="345" spans="1:1">
      <c r="A345" s="28"/>
    </row>
    <row r="346" spans="1:1">
      <c r="A346" s="28"/>
    </row>
    <row r="347" spans="1:1">
      <c r="A347" s="28"/>
    </row>
    <row r="348" spans="1:1">
      <c r="A348" s="28"/>
    </row>
    <row r="349" spans="1:1">
      <c r="A349" s="28"/>
    </row>
    <row r="350" spans="1:1">
      <c r="A350" s="28"/>
    </row>
    <row r="351" spans="1:1">
      <c r="A351" s="28"/>
    </row>
    <row r="352" spans="1:1">
      <c r="A352" s="28"/>
    </row>
    <row r="353" spans="1:1">
      <c r="A353" s="28"/>
    </row>
    <row r="354" spans="1:1">
      <c r="A354" s="28"/>
    </row>
    <row r="355" spans="1:1">
      <c r="A355" s="28"/>
    </row>
    <row r="356" spans="1:1">
      <c r="A356" s="28"/>
    </row>
    <row r="357" spans="1:1">
      <c r="A357" s="28"/>
    </row>
    <row r="358" spans="1:1">
      <c r="A358" s="28"/>
    </row>
    <row r="359" spans="1:1">
      <c r="A359" s="28"/>
    </row>
    <row r="360" spans="1:1">
      <c r="A360" s="28"/>
    </row>
    <row r="361" spans="1:1">
      <c r="A361" s="28"/>
    </row>
    <row r="362" spans="1:1">
      <c r="A362" s="28"/>
    </row>
    <row r="363" spans="1:1">
      <c r="A363" s="28"/>
    </row>
    <row r="364" spans="1:1">
      <c r="A364" s="28"/>
    </row>
    <row r="365" spans="1:1">
      <c r="A365" s="28"/>
    </row>
    <row r="366" spans="1:1">
      <c r="A366" s="28"/>
    </row>
    <row r="367" spans="1:1">
      <c r="A367" s="28"/>
    </row>
    <row r="368" spans="1:1">
      <c r="A368" s="28"/>
    </row>
    <row r="369" spans="1:1">
      <c r="A369" s="28"/>
    </row>
    <row r="370" spans="1:1">
      <c r="A370" s="28"/>
    </row>
    <row r="371" spans="1:1">
      <c r="A371" s="28"/>
    </row>
    <row r="372" spans="1:1">
      <c r="A372" s="28"/>
    </row>
    <row r="373" spans="1:1">
      <c r="A373" s="28"/>
    </row>
    <row r="374" spans="1:1">
      <c r="A374" s="28"/>
    </row>
    <row r="375" spans="1:1">
      <c r="A375" s="28"/>
    </row>
    <row r="376" spans="1:1">
      <c r="A376" s="28"/>
    </row>
    <row r="377" spans="1:1">
      <c r="A377" s="28"/>
    </row>
    <row r="378" spans="1:1">
      <c r="A378" s="28"/>
    </row>
    <row r="379" spans="1:1">
      <c r="A379" s="28"/>
    </row>
    <row r="380" spans="1:1">
      <c r="A380" s="28"/>
    </row>
    <row r="381" spans="1:1">
      <c r="A381" s="28"/>
    </row>
    <row r="382" spans="1:1">
      <c r="A382" s="28"/>
    </row>
    <row r="383" spans="1:1">
      <c r="A383" s="28"/>
    </row>
    <row r="384" spans="1:1">
      <c r="A384" s="28"/>
    </row>
    <row r="385" spans="1:1">
      <c r="A385" s="28"/>
    </row>
    <row r="386" spans="1:1">
      <c r="A386" s="28"/>
    </row>
    <row r="387" spans="1:1">
      <c r="A387" s="28"/>
    </row>
    <row r="388" spans="1:1">
      <c r="A388" s="28"/>
    </row>
    <row r="389" spans="1:1">
      <c r="A389" s="28"/>
    </row>
    <row r="390" spans="1:1">
      <c r="A390" s="28"/>
    </row>
    <row r="391" spans="1:1">
      <c r="A391" s="28"/>
    </row>
    <row r="392" spans="1:1">
      <c r="A392" s="28"/>
    </row>
    <row r="393" spans="1:1">
      <c r="A393" s="28"/>
    </row>
    <row r="394" spans="1:1">
      <c r="A394" s="28"/>
    </row>
    <row r="395" spans="1:1">
      <c r="A395" s="28"/>
    </row>
    <row r="396" spans="1:1">
      <c r="A396" s="28"/>
    </row>
    <row r="397" spans="1:1">
      <c r="A397" s="28"/>
    </row>
    <row r="398" spans="1:1">
      <c r="A398" s="28"/>
    </row>
    <row r="399" spans="1:1">
      <c r="A399" s="28"/>
    </row>
    <row r="400" spans="1:1">
      <c r="A400" s="28"/>
    </row>
    <row r="401" spans="1:1">
      <c r="A401" s="28"/>
    </row>
    <row r="402" spans="1:1">
      <c r="A402" s="28"/>
    </row>
    <row r="403" spans="1:1">
      <c r="A403" s="28"/>
    </row>
    <row r="404" spans="1:1">
      <c r="A404" s="28"/>
    </row>
    <row r="405" spans="1:1">
      <c r="A405" s="28"/>
    </row>
    <row r="406" spans="1:1">
      <c r="A406" s="28"/>
    </row>
    <row r="407" spans="1:1">
      <c r="A407" s="28"/>
    </row>
    <row r="408" spans="1:1">
      <c r="A408" s="28"/>
    </row>
    <row r="409" spans="1:1">
      <c r="A409" s="28"/>
    </row>
    <row r="410" spans="1:1">
      <c r="A410" s="28"/>
    </row>
    <row r="411" spans="1:1">
      <c r="A411" s="28"/>
    </row>
    <row r="412" spans="1:1">
      <c r="A412" s="28"/>
    </row>
    <row r="413" spans="1:1">
      <c r="A413" s="28"/>
    </row>
    <row r="414" spans="1:1">
      <c r="A414" s="28"/>
    </row>
    <row r="415" spans="1:1">
      <c r="A415" s="28"/>
    </row>
    <row r="416" spans="1:1">
      <c r="A416" s="28"/>
    </row>
    <row r="417" spans="1:1">
      <c r="A417" s="28"/>
    </row>
    <row r="418" spans="1:1">
      <c r="A418" s="28"/>
    </row>
    <row r="419" spans="1:1">
      <c r="A419" s="28"/>
    </row>
    <row r="420" spans="1:1">
      <c r="A420" s="28"/>
    </row>
    <row r="421" spans="1:1">
      <c r="A421" s="28"/>
    </row>
    <row r="422" spans="1:1">
      <c r="A422" s="28"/>
    </row>
    <row r="423" spans="1:1">
      <c r="A423" s="28"/>
    </row>
    <row r="424" spans="1:1">
      <c r="A424" s="28"/>
    </row>
    <row r="425" spans="1:1">
      <c r="A425" s="28"/>
    </row>
    <row r="426" spans="1:1">
      <c r="A426" s="28"/>
    </row>
    <row r="427" spans="1:1">
      <c r="A427" s="28"/>
    </row>
    <row r="428" spans="1:1">
      <c r="A428" s="28"/>
    </row>
    <row r="429" spans="1:1">
      <c r="A429" s="28"/>
    </row>
    <row r="430" spans="1:1">
      <c r="A430" s="28"/>
    </row>
    <row r="431" spans="1:1">
      <c r="A431" s="28"/>
    </row>
    <row r="432" spans="1:1">
      <c r="A432" s="28"/>
    </row>
    <row r="433" spans="1:1">
      <c r="A433" s="28"/>
    </row>
    <row r="434" spans="1:1">
      <c r="A434" s="28"/>
    </row>
    <row r="435" spans="1:1">
      <c r="A435" s="28"/>
    </row>
    <row r="436" spans="1:1">
      <c r="A436" s="28"/>
    </row>
    <row r="437" spans="1:1">
      <c r="A437" s="28"/>
    </row>
    <row r="438" spans="1:1">
      <c r="A438" s="28"/>
    </row>
    <row r="439" spans="1:1">
      <c r="A439" s="28"/>
    </row>
    <row r="440" spans="1:1">
      <c r="A440" s="28"/>
    </row>
    <row r="441" spans="1:1">
      <c r="A441" s="28"/>
    </row>
    <row r="442" spans="1:1">
      <c r="A442" s="28"/>
    </row>
    <row r="443" spans="1:1">
      <c r="A443" s="28"/>
    </row>
    <row r="444" spans="1:1">
      <c r="A444" s="28"/>
    </row>
    <row r="445" spans="1:1">
      <c r="A445" s="28"/>
    </row>
    <row r="446" spans="1:1">
      <c r="A446" s="28"/>
    </row>
    <row r="447" spans="1:1">
      <c r="A447" s="28"/>
    </row>
    <row r="448" spans="1:1">
      <c r="A448" s="28"/>
    </row>
    <row r="449" spans="1:1">
      <c r="A449" s="28"/>
    </row>
    <row r="450" spans="1:1">
      <c r="A450" s="28"/>
    </row>
    <row r="451" spans="1:1">
      <c r="A451" s="28"/>
    </row>
    <row r="452" spans="1:1">
      <c r="A452" s="28"/>
    </row>
    <row r="453" spans="1:1">
      <c r="A453" s="28"/>
    </row>
    <row r="454" spans="1:1">
      <c r="A454" s="28"/>
    </row>
    <row r="455" spans="1:1">
      <c r="A455" s="28"/>
    </row>
    <row r="456" spans="1:1">
      <c r="A456" s="28"/>
    </row>
    <row r="457" spans="1:1">
      <c r="A457" s="28"/>
    </row>
    <row r="458" spans="1:1">
      <c r="A458" s="28"/>
    </row>
    <row r="459" spans="1:1">
      <c r="A459" s="28"/>
    </row>
    <row r="460" spans="1:1">
      <c r="A460" s="28"/>
    </row>
    <row r="461" spans="1:1">
      <c r="A461" s="28"/>
    </row>
    <row r="462" spans="1:1">
      <c r="A462" s="28"/>
    </row>
    <row r="463" spans="1:1">
      <c r="A463" s="28"/>
    </row>
    <row r="464" spans="1:1">
      <c r="A464" s="28"/>
    </row>
    <row r="465" spans="1:1">
      <c r="A465" s="28"/>
    </row>
    <row r="466" spans="1:1">
      <c r="A466" s="28"/>
    </row>
    <row r="467" spans="1:1">
      <c r="A467" s="28"/>
    </row>
    <row r="468" spans="1:1">
      <c r="A468" s="28"/>
    </row>
    <row r="469" spans="1:1">
      <c r="A469" s="28"/>
    </row>
    <row r="470" spans="1:1">
      <c r="A470" s="28"/>
    </row>
    <row r="471" spans="1:1">
      <c r="A471" s="28"/>
    </row>
    <row r="472" spans="1:1">
      <c r="A472" s="28"/>
    </row>
    <row r="473" spans="1:1">
      <c r="A473" s="28"/>
    </row>
    <row r="474" spans="1:1">
      <c r="A474" s="28"/>
    </row>
    <row r="475" spans="1:1">
      <c r="A475" s="28"/>
    </row>
    <row r="476" spans="1:1">
      <c r="A476" s="28"/>
    </row>
    <row r="477" spans="1:1">
      <c r="A477" s="28"/>
    </row>
    <row r="478" spans="1:1">
      <c r="A478" s="28"/>
    </row>
    <row r="479" spans="1:1">
      <c r="A479" s="28"/>
    </row>
    <row r="480" spans="1:1">
      <c r="A480" s="28"/>
    </row>
    <row r="481" spans="1:1">
      <c r="A481" s="28"/>
    </row>
    <row r="482" spans="1:1">
      <c r="A482" s="28"/>
    </row>
    <row r="483" spans="1:1">
      <c r="A483" s="28"/>
    </row>
    <row r="484" spans="1:1">
      <c r="A484" s="28"/>
    </row>
    <row r="485" spans="1:1">
      <c r="A485" s="28"/>
    </row>
    <row r="486" spans="1:1">
      <c r="A486" s="28"/>
    </row>
    <row r="487" spans="1:1">
      <c r="A487" s="28"/>
    </row>
    <row r="488" spans="1:1">
      <c r="A488" s="28"/>
    </row>
    <row r="489" spans="1:1">
      <c r="A489" s="28"/>
    </row>
    <row r="490" spans="1:1">
      <c r="A490" s="28"/>
    </row>
    <row r="491" spans="1:1">
      <c r="A491" s="28"/>
    </row>
    <row r="492" spans="1:1">
      <c r="A492" s="28"/>
    </row>
    <row r="493" spans="1:1">
      <c r="A493" s="28"/>
    </row>
    <row r="494" spans="1:1">
      <c r="A494" s="28"/>
    </row>
    <row r="495" spans="1:1">
      <c r="A495" s="28"/>
    </row>
    <row r="496" spans="1:1">
      <c r="A496" s="28"/>
    </row>
    <row r="497" spans="1:1">
      <c r="A497" s="28"/>
    </row>
    <row r="498" spans="1:1">
      <c r="A498" s="28"/>
    </row>
    <row r="499" spans="1:1">
      <c r="A499" s="28"/>
    </row>
    <row r="500" spans="1:1">
      <c r="A500" s="28"/>
    </row>
    <row r="501" spans="1:1">
      <c r="A501" s="28"/>
    </row>
    <row r="502" spans="1:1">
      <c r="A502" s="28"/>
    </row>
    <row r="503" spans="1:1">
      <c r="A503" s="28"/>
    </row>
    <row r="504" spans="1:1">
      <c r="A504" s="28"/>
    </row>
    <row r="505" spans="1:1">
      <c r="A505" s="28"/>
    </row>
    <row r="506" spans="1:1">
      <c r="A506" s="28"/>
    </row>
    <row r="507" spans="1:1">
      <c r="A507" s="28"/>
    </row>
    <row r="508" spans="1:1">
      <c r="A508" s="28"/>
    </row>
    <row r="509" spans="1:1">
      <c r="A509" s="28"/>
    </row>
    <row r="510" spans="1:1">
      <c r="A510" s="28"/>
    </row>
    <row r="511" spans="1:1">
      <c r="A511" s="28"/>
    </row>
    <row r="512" spans="1:1">
      <c r="A512" s="28"/>
    </row>
    <row r="513" spans="1:1">
      <c r="A513" s="28"/>
    </row>
    <row r="514" spans="1:1">
      <c r="A514" s="28"/>
    </row>
    <row r="515" spans="1:1">
      <c r="A515" s="28"/>
    </row>
    <row r="516" spans="1:1">
      <c r="A516" s="28"/>
    </row>
    <row r="517" spans="1:1">
      <c r="A517" s="28"/>
    </row>
    <row r="518" spans="1:1">
      <c r="A518" s="28"/>
    </row>
    <row r="519" spans="1:1">
      <c r="A519" s="28"/>
    </row>
    <row r="520" spans="1:1">
      <c r="A520" s="28"/>
    </row>
    <row r="521" spans="1:1">
      <c r="A521" s="28"/>
    </row>
    <row r="522" spans="1:1">
      <c r="A522" s="28"/>
    </row>
    <row r="523" spans="1:1">
      <c r="A523" s="28"/>
    </row>
    <row r="524" spans="1:1">
      <c r="A524" s="28"/>
    </row>
    <row r="525" spans="1:1">
      <c r="A525" s="28"/>
    </row>
    <row r="526" spans="1:1">
      <c r="A526" s="28"/>
    </row>
    <row r="527" spans="1:1">
      <c r="A527" s="28"/>
    </row>
    <row r="528" spans="1:1">
      <c r="A528" s="28"/>
    </row>
    <row r="529" spans="1:1">
      <c r="A529" s="28"/>
    </row>
    <row r="530" spans="1:1">
      <c r="A530" s="28"/>
    </row>
    <row r="531" spans="1:1">
      <c r="A531" s="28"/>
    </row>
    <row r="532" spans="1:1">
      <c r="A532" s="28"/>
    </row>
    <row r="533" spans="1:1">
      <c r="A533" s="28"/>
    </row>
    <row r="534" spans="1:1">
      <c r="A534" s="28"/>
    </row>
    <row r="535" spans="1:1">
      <c r="A535" s="28"/>
    </row>
    <row r="536" spans="1:1">
      <c r="A536" s="28"/>
    </row>
    <row r="537" spans="1:1">
      <c r="A537" s="28"/>
    </row>
    <row r="538" spans="1:1">
      <c r="A538" s="28"/>
    </row>
    <row r="539" spans="1:1">
      <c r="A539" s="28"/>
    </row>
    <row r="540" spans="1:1">
      <c r="A540" s="28"/>
    </row>
    <row r="541" spans="1:1">
      <c r="A541" s="28"/>
    </row>
    <row r="542" spans="1:1">
      <c r="A542" s="28"/>
    </row>
    <row r="543" spans="1:1">
      <c r="A543" s="28"/>
    </row>
    <row r="544" spans="1:1">
      <c r="A544" s="28"/>
    </row>
    <row r="545" spans="1:1">
      <c r="A545" s="28"/>
    </row>
    <row r="546" spans="1:1">
      <c r="A546" s="28"/>
    </row>
    <row r="547" spans="1:1">
      <c r="A547" s="28"/>
    </row>
    <row r="548" spans="1:1">
      <c r="A548" s="28"/>
    </row>
    <row r="549" spans="1:1">
      <c r="A549" s="28"/>
    </row>
    <row r="550" spans="1:1">
      <c r="A550" s="28"/>
    </row>
    <row r="551" spans="1:1">
      <c r="A551" s="28"/>
    </row>
    <row r="552" spans="1:1">
      <c r="A552" s="28"/>
    </row>
    <row r="553" spans="1:1">
      <c r="A553" s="28"/>
    </row>
    <row r="554" spans="1:1">
      <c r="A554" s="28"/>
    </row>
    <row r="555" spans="1:1">
      <c r="A555" s="28"/>
    </row>
    <row r="556" spans="1:1">
      <c r="A556" s="28"/>
    </row>
    <row r="557" spans="1:1">
      <c r="A557" s="28"/>
    </row>
    <row r="558" spans="1:1">
      <c r="A558" s="28"/>
    </row>
    <row r="559" spans="1:1">
      <c r="A559" s="28"/>
    </row>
    <row r="560" spans="1:1">
      <c r="A560" s="28"/>
    </row>
    <row r="561" spans="1:1">
      <c r="A561" s="28"/>
    </row>
    <row r="562" spans="1:1">
      <c r="A562" s="28"/>
    </row>
    <row r="563" spans="1:1">
      <c r="A563" s="28"/>
    </row>
    <row r="564" spans="1:1">
      <c r="A564" s="28"/>
    </row>
    <row r="565" spans="1:1">
      <c r="A565" s="28"/>
    </row>
    <row r="566" spans="1:1">
      <c r="A566" s="28"/>
    </row>
    <row r="567" spans="1:1">
      <c r="A567" s="28"/>
    </row>
    <row r="568" spans="1:1">
      <c r="A568" s="28"/>
    </row>
    <row r="569" spans="1:1">
      <c r="A569" s="28"/>
    </row>
    <row r="570" spans="1:1">
      <c r="A570" s="28"/>
    </row>
    <row r="571" spans="1:1">
      <c r="A571" s="28"/>
    </row>
    <row r="572" spans="1:1">
      <c r="A572" s="28"/>
    </row>
    <row r="573" spans="1:1">
      <c r="A573" s="28"/>
    </row>
    <row r="574" spans="1:1">
      <c r="A574" s="28"/>
    </row>
    <row r="575" spans="1:1">
      <c r="A575" s="28"/>
    </row>
    <row r="576" spans="1:1">
      <c r="A576" s="28"/>
    </row>
    <row r="577" spans="1:1">
      <c r="A577" s="28"/>
    </row>
    <row r="578" spans="1:1">
      <c r="A578" s="28"/>
    </row>
    <row r="579" spans="1:1">
      <c r="A579" s="28"/>
    </row>
    <row r="580" spans="1:1">
      <c r="A580" s="28"/>
    </row>
    <row r="581" spans="1:1">
      <c r="A581" s="28"/>
    </row>
    <row r="582" spans="1:1">
      <c r="A582" s="28"/>
    </row>
    <row r="583" spans="1:1">
      <c r="A583" s="28"/>
    </row>
    <row r="584" spans="1:1">
      <c r="A584" s="28"/>
    </row>
    <row r="585" spans="1:1">
      <c r="A585" s="28"/>
    </row>
    <row r="586" spans="1:1">
      <c r="A586" s="28"/>
    </row>
    <row r="587" spans="1:1">
      <c r="A587" s="28"/>
    </row>
    <row r="588" spans="1:1">
      <c r="A588" s="28"/>
    </row>
    <row r="589" spans="1:1">
      <c r="A589" s="28"/>
    </row>
    <row r="590" spans="1:1">
      <c r="A590" s="28"/>
    </row>
    <row r="591" spans="1:1">
      <c r="A591" s="28"/>
    </row>
    <row r="592" spans="1:1">
      <c r="A592" s="28"/>
    </row>
    <row r="593" spans="1:1">
      <c r="A593" s="28"/>
    </row>
    <row r="594" spans="1:1">
      <c r="A594" s="28"/>
    </row>
    <row r="595" spans="1:1">
      <c r="A595" s="28"/>
    </row>
    <row r="596" spans="1:1">
      <c r="A596" s="28"/>
    </row>
    <row r="597" spans="1:1">
      <c r="A597" s="28"/>
    </row>
    <row r="598" spans="1:1">
      <c r="A598" s="28"/>
    </row>
    <row r="599" spans="1:1">
      <c r="A599" s="28"/>
    </row>
    <row r="600" spans="1:1">
      <c r="A600" s="28"/>
    </row>
    <row r="601" spans="1:1">
      <c r="A601" s="28"/>
    </row>
    <row r="602" spans="1:1">
      <c r="A602" s="28"/>
    </row>
    <row r="603" spans="1:1">
      <c r="A603" s="28"/>
    </row>
    <row r="604" spans="1:1">
      <c r="A604" s="28"/>
    </row>
    <row r="605" spans="1:1">
      <c r="A605" s="28"/>
    </row>
    <row r="606" spans="1:1">
      <c r="A606" s="28"/>
    </row>
    <row r="607" spans="1:1">
      <c r="A607" s="28"/>
    </row>
    <row r="608" spans="1:1">
      <c r="A608" s="28"/>
    </row>
    <row r="609" spans="1:1">
      <c r="A609" s="28"/>
    </row>
    <row r="610" spans="1:1">
      <c r="A610" s="28"/>
    </row>
    <row r="611" spans="1:1">
      <c r="A611" s="28"/>
    </row>
    <row r="612" spans="1:1">
      <c r="A612" s="28"/>
    </row>
    <row r="613" spans="1:1">
      <c r="A613" s="28"/>
    </row>
    <row r="614" spans="1:1">
      <c r="A614" s="28"/>
    </row>
    <row r="615" spans="1:1">
      <c r="A615" s="28"/>
    </row>
    <row r="616" spans="1:1">
      <c r="A616" s="28"/>
    </row>
    <row r="617" spans="1:1">
      <c r="A617" s="28"/>
    </row>
    <row r="618" spans="1:1">
      <c r="A618" s="28"/>
    </row>
    <row r="619" spans="1:1">
      <c r="A619" s="28"/>
    </row>
    <row r="620" spans="1:1">
      <c r="A620" s="28"/>
    </row>
    <row r="621" spans="1:1">
      <c r="A621" s="28"/>
    </row>
    <row r="622" spans="1:1">
      <c r="A622" s="28"/>
    </row>
    <row r="623" spans="1:1">
      <c r="A623" s="28"/>
    </row>
    <row r="624" spans="1:1">
      <c r="A624" s="28"/>
    </row>
    <row r="625" spans="1:1">
      <c r="A625" s="28"/>
    </row>
    <row r="626" spans="1:1">
      <c r="A626" s="28"/>
    </row>
    <row r="627" spans="1:1">
      <c r="A627" s="28"/>
    </row>
    <row r="628" spans="1:1">
      <c r="A628" s="28"/>
    </row>
    <row r="629" spans="1:1">
      <c r="A629" s="28"/>
    </row>
    <row r="630" spans="1:1">
      <c r="A630" s="28"/>
    </row>
    <row r="631" spans="1:1">
      <c r="A631" s="28"/>
    </row>
    <row r="632" spans="1:1">
      <c r="A632" s="28"/>
    </row>
    <row r="633" spans="1:1">
      <c r="A633" s="28"/>
    </row>
    <row r="634" spans="1:1">
      <c r="A634" s="28"/>
    </row>
    <row r="635" spans="1:1">
      <c r="A635" s="28"/>
    </row>
    <row r="636" spans="1:1">
      <c r="A636" s="28"/>
    </row>
    <row r="637" spans="1:1">
      <c r="A637" s="28"/>
    </row>
    <row r="638" spans="1:1">
      <c r="A638" s="28"/>
    </row>
    <row r="639" spans="1:1">
      <c r="A639" s="28"/>
    </row>
    <row r="640" spans="1:1">
      <c r="A640" s="28"/>
    </row>
    <row r="641" spans="1:1">
      <c r="A641" s="28"/>
    </row>
    <row r="642" spans="1:1">
      <c r="A642" s="28"/>
    </row>
    <row r="643" spans="1:1">
      <c r="A643" s="28"/>
    </row>
    <row r="644" spans="1:1">
      <c r="A644" s="28"/>
    </row>
    <row r="645" spans="1:1">
      <c r="A645" s="28"/>
    </row>
    <row r="646" spans="1:1">
      <c r="A646" s="28"/>
    </row>
    <row r="647" spans="1:1">
      <c r="A647" s="28"/>
    </row>
    <row r="648" spans="1:1">
      <c r="A648" s="28"/>
    </row>
    <row r="649" spans="1:1">
      <c r="A649" s="28"/>
    </row>
    <row r="650" spans="1:1">
      <c r="A650" s="28"/>
    </row>
    <row r="651" spans="1:1">
      <c r="A651" s="28"/>
    </row>
    <row r="652" spans="1:1">
      <c r="A652" s="28"/>
    </row>
    <row r="653" spans="1:1">
      <c r="A653" s="28"/>
    </row>
    <row r="654" spans="1:1">
      <c r="A654" s="28"/>
    </row>
    <row r="655" spans="1:1">
      <c r="A655" s="28"/>
    </row>
    <row r="656" spans="1:1">
      <c r="A656" s="28"/>
    </row>
    <row r="657" spans="1:1">
      <c r="A657" s="28"/>
    </row>
    <row r="658" spans="1:1">
      <c r="A658" s="28"/>
    </row>
    <row r="659" spans="1:1">
      <c r="A659" s="28"/>
    </row>
    <row r="660" spans="1:1">
      <c r="A660" s="28"/>
    </row>
    <row r="661" spans="1:1">
      <c r="A661" s="28"/>
    </row>
    <row r="662" spans="1:1">
      <c r="A662" s="28"/>
    </row>
    <row r="663" spans="1:1">
      <c r="A663" s="28"/>
    </row>
    <row r="664" spans="1:1">
      <c r="A664" s="28"/>
    </row>
    <row r="665" spans="1:1">
      <c r="A665" s="28"/>
    </row>
    <row r="666" spans="1:1">
      <c r="A666" s="28"/>
    </row>
    <row r="667" spans="1:1">
      <c r="A667" s="28"/>
    </row>
    <row r="668" spans="1:1">
      <c r="A668" s="28"/>
    </row>
    <row r="669" spans="1:1">
      <c r="A669" s="28"/>
    </row>
    <row r="670" spans="1:1">
      <c r="A670" s="28"/>
    </row>
    <row r="671" spans="1:1">
      <c r="A671" s="28"/>
    </row>
    <row r="672" spans="1:1">
      <c r="A672" s="28"/>
    </row>
    <row r="673" spans="1:1">
      <c r="A673" s="28"/>
    </row>
    <row r="674" spans="1:1">
      <c r="A674" s="28"/>
    </row>
    <row r="675" spans="1:1">
      <c r="A675" s="28"/>
    </row>
    <row r="676" spans="1:1">
      <c r="A676" s="28"/>
    </row>
    <row r="677" spans="1:1">
      <c r="A677" s="28"/>
    </row>
    <row r="678" spans="1:1">
      <c r="A678" s="28"/>
    </row>
    <row r="679" spans="1:1">
      <c r="A679" s="28"/>
    </row>
    <row r="680" spans="1:1">
      <c r="A680" s="28"/>
    </row>
    <row r="681" spans="1:1">
      <c r="A681" s="28"/>
    </row>
    <row r="682" spans="1:1">
      <c r="A682" s="28"/>
    </row>
    <row r="683" spans="1:1">
      <c r="A683" s="28"/>
    </row>
    <row r="684" spans="1:1">
      <c r="A684" s="28"/>
    </row>
    <row r="685" spans="1:1">
      <c r="A685" s="28"/>
    </row>
    <row r="686" spans="1:1">
      <c r="A686" s="28"/>
    </row>
    <row r="687" spans="1:1">
      <c r="A687" s="28"/>
    </row>
    <row r="688" spans="1:1">
      <c r="A688" s="28"/>
    </row>
    <row r="689" spans="1:1">
      <c r="A689" s="28"/>
    </row>
    <row r="690" spans="1:1">
      <c r="A690" s="28"/>
    </row>
    <row r="691" spans="1:1">
      <c r="A691" s="28"/>
    </row>
    <row r="692" spans="1:1">
      <c r="A692" s="28"/>
    </row>
    <row r="693" spans="1:1">
      <c r="A693" s="28"/>
    </row>
    <row r="694" spans="1:1">
      <c r="A694" s="28"/>
    </row>
    <row r="695" spans="1:1">
      <c r="A695" s="28"/>
    </row>
    <row r="696" spans="1:1">
      <c r="A696" s="28"/>
    </row>
    <row r="697" spans="1:1">
      <c r="A697" s="28"/>
    </row>
    <row r="698" spans="1:1">
      <c r="A698" s="28"/>
    </row>
    <row r="699" spans="1:1">
      <c r="A699" s="28"/>
    </row>
    <row r="700" spans="1:1">
      <c r="A700" s="28"/>
    </row>
    <row r="701" spans="1:1">
      <c r="A701" s="28"/>
    </row>
    <row r="702" spans="1:1">
      <c r="A702" s="28"/>
    </row>
    <row r="703" spans="1:1">
      <c r="A703" s="28"/>
    </row>
    <row r="704" spans="1:1">
      <c r="A704" s="28"/>
    </row>
    <row r="705" spans="1:1">
      <c r="A705" s="28"/>
    </row>
    <row r="706" spans="1:1">
      <c r="A706" s="28"/>
    </row>
    <row r="707" spans="1:1">
      <c r="A707" s="28"/>
    </row>
    <row r="708" spans="1:1">
      <c r="A708" s="28"/>
    </row>
    <row r="709" spans="1:1">
      <c r="A709" s="28"/>
    </row>
    <row r="710" spans="1:1">
      <c r="A710" s="28"/>
    </row>
    <row r="711" spans="1:1">
      <c r="A711" s="28"/>
    </row>
    <row r="712" spans="1:1">
      <c r="A712" s="28"/>
    </row>
    <row r="713" spans="1:1">
      <c r="A713" s="28"/>
    </row>
    <row r="714" spans="1:1">
      <c r="A714" s="28"/>
    </row>
    <row r="715" spans="1:1">
      <c r="A715" s="28"/>
    </row>
    <row r="716" spans="1:1">
      <c r="A716" s="28"/>
    </row>
    <row r="717" spans="1:1">
      <c r="A717" s="28"/>
    </row>
    <row r="718" spans="1:1">
      <c r="A718" s="28"/>
    </row>
    <row r="719" spans="1:1">
      <c r="A719" s="28"/>
    </row>
    <row r="720" spans="1:1">
      <c r="A720" s="28"/>
    </row>
    <row r="721" spans="1:1">
      <c r="A721" s="28"/>
    </row>
    <row r="722" spans="1:1">
      <c r="A722" s="28"/>
    </row>
    <row r="723" spans="1:1">
      <c r="A723" s="28"/>
    </row>
    <row r="724" spans="1:1">
      <c r="A724" s="28"/>
    </row>
    <row r="725" spans="1:1">
      <c r="A725" s="28"/>
    </row>
    <row r="726" spans="1:1">
      <c r="A726" s="28"/>
    </row>
    <row r="727" spans="1:1">
      <c r="A727" s="28"/>
    </row>
    <row r="728" spans="1:1">
      <c r="A728" s="28"/>
    </row>
    <row r="729" spans="1:1">
      <c r="A729" s="28"/>
    </row>
    <row r="730" spans="1:1">
      <c r="A730" s="28"/>
    </row>
    <row r="731" spans="1:1">
      <c r="A731" s="28"/>
    </row>
    <row r="732" spans="1:1">
      <c r="A732" s="28"/>
    </row>
    <row r="733" spans="1:1">
      <c r="A733" s="28"/>
    </row>
    <row r="734" spans="1:1">
      <c r="A734" s="28"/>
    </row>
    <row r="735" spans="1:1">
      <c r="A735" s="28"/>
    </row>
    <row r="736" spans="1:1">
      <c r="A736" s="28"/>
    </row>
    <row r="737" spans="1:1">
      <c r="A737" s="28"/>
    </row>
    <row r="738" spans="1:1">
      <c r="A738" s="28"/>
    </row>
    <row r="739" spans="1:1">
      <c r="A739" s="28"/>
    </row>
    <row r="740" spans="1:1">
      <c r="A740" s="28"/>
    </row>
    <row r="741" spans="1:1">
      <c r="A741" s="28"/>
    </row>
    <row r="742" spans="1:1">
      <c r="A742" s="28"/>
    </row>
    <row r="743" spans="1:1">
      <c r="A743" s="28"/>
    </row>
    <row r="744" spans="1:1">
      <c r="A744" s="28"/>
    </row>
    <row r="745" spans="1:1">
      <c r="A745" s="28"/>
    </row>
    <row r="746" spans="1:1">
      <c r="A746" s="28"/>
    </row>
    <row r="747" spans="1:1">
      <c r="A747" s="28"/>
    </row>
    <row r="748" spans="1:1">
      <c r="A748" s="28"/>
    </row>
    <row r="749" spans="1:1">
      <c r="A749" s="28"/>
    </row>
    <row r="750" spans="1:1">
      <c r="A750" s="28"/>
    </row>
    <row r="751" spans="1:1">
      <c r="A751" s="28"/>
    </row>
    <row r="752" spans="1:1">
      <c r="A752" s="28"/>
    </row>
    <row r="753" spans="1:1">
      <c r="A753" s="28"/>
    </row>
    <row r="754" spans="1:1">
      <c r="A754" s="28"/>
    </row>
    <row r="755" spans="1:1">
      <c r="A755" s="28"/>
    </row>
    <row r="756" spans="1:1">
      <c r="A756" s="28"/>
    </row>
    <row r="757" spans="1:1">
      <c r="A757" s="28"/>
    </row>
    <row r="758" spans="1:1">
      <c r="A758" s="28"/>
    </row>
    <row r="759" spans="1:1">
      <c r="A759" s="28"/>
    </row>
    <row r="760" spans="1:1">
      <c r="A760" s="28"/>
    </row>
    <row r="761" spans="1:1">
      <c r="A761" s="28"/>
    </row>
    <row r="762" spans="1:1">
      <c r="A762" s="28"/>
    </row>
    <row r="763" spans="1:1">
      <c r="A763" s="28"/>
    </row>
    <row r="764" spans="1:1">
      <c r="A764" s="28"/>
    </row>
    <row r="765" spans="1:1">
      <c r="A765" s="28"/>
    </row>
    <row r="766" spans="1:1">
      <c r="A766" s="28"/>
    </row>
    <row r="767" spans="1:1">
      <c r="A767" s="28"/>
    </row>
    <row r="768" spans="1:1">
      <c r="A768" s="28"/>
    </row>
    <row r="769" spans="1:1">
      <c r="A769" s="28"/>
    </row>
    <row r="770" spans="1:1">
      <c r="A770" s="28"/>
    </row>
    <row r="771" spans="1:1">
      <c r="A771" s="28"/>
    </row>
    <row r="772" spans="1:1">
      <c r="A772" s="28"/>
    </row>
    <row r="773" spans="1:1">
      <c r="A773" s="28"/>
    </row>
    <row r="774" spans="1:1">
      <c r="A774" s="28"/>
    </row>
    <row r="775" spans="1:1">
      <c r="A775" s="28"/>
    </row>
    <row r="776" spans="1:1">
      <c r="A776" s="28"/>
    </row>
    <row r="777" spans="1:1">
      <c r="A777" s="28"/>
    </row>
    <row r="778" spans="1:1">
      <c r="A778" s="28"/>
    </row>
    <row r="779" spans="1:1">
      <c r="A779" s="28"/>
    </row>
    <row r="780" spans="1:1">
      <c r="A780" s="28"/>
    </row>
    <row r="781" spans="1:1">
      <c r="A781" s="28"/>
    </row>
    <row r="782" spans="1:1">
      <c r="A782" s="28"/>
    </row>
    <row r="783" spans="1:1">
      <c r="A783" s="28"/>
    </row>
    <row r="784" spans="1:1">
      <c r="A784" s="28"/>
    </row>
    <row r="785" spans="1:1">
      <c r="A785" s="28"/>
    </row>
    <row r="786" spans="1:1">
      <c r="A786" s="28"/>
    </row>
    <row r="787" spans="1:1">
      <c r="A787" s="28"/>
    </row>
    <row r="788" spans="1:1">
      <c r="A788" s="28"/>
    </row>
    <row r="789" spans="1:1">
      <c r="A789" s="28"/>
    </row>
    <row r="790" spans="1:1">
      <c r="A790" s="28"/>
    </row>
    <row r="791" spans="1:1">
      <c r="A791" s="28"/>
    </row>
    <row r="792" spans="1:1">
      <c r="A792" s="28"/>
    </row>
    <row r="793" spans="1:1">
      <c r="A793" s="28"/>
    </row>
    <row r="794" spans="1:1">
      <c r="A794" s="28"/>
    </row>
    <row r="795" spans="1:1">
      <c r="A795" s="28"/>
    </row>
    <row r="796" spans="1:1">
      <c r="A796" s="28"/>
    </row>
    <row r="797" spans="1:1">
      <c r="A797" s="28"/>
    </row>
    <row r="798" spans="1:1">
      <c r="A798" s="28"/>
    </row>
    <row r="799" spans="1:1">
      <c r="A799" s="28"/>
    </row>
    <row r="800" spans="1:1">
      <c r="A800" s="28"/>
    </row>
    <row r="801" spans="1:1">
      <c r="A801" s="28"/>
    </row>
    <row r="802" spans="1:1">
      <c r="A802" s="28"/>
    </row>
    <row r="803" spans="1:1">
      <c r="A803" s="28"/>
    </row>
    <row r="804" spans="1:1">
      <c r="A804" s="28"/>
    </row>
    <row r="805" spans="1:1">
      <c r="A805" s="28"/>
    </row>
    <row r="806" spans="1:1">
      <c r="A806" s="28"/>
    </row>
    <row r="807" spans="1:1">
      <c r="A807" s="28"/>
    </row>
    <row r="808" spans="1:1">
      <c r="A808" s="28"/>
    </row>
    <row r="809" spans="1:1">
      <c r="A809" s="28"/>
    </row>
    <row r="810" spans="1:1">
      <c r="A810" s="28"/>
    </row>
    <row r="811" spans="1:1">
      <c r="A811" s="28"/>
    </row>
    <row r="812" spans="1:1">
      <c r="A812" s="28"/>
    </row>
    <row r="813" spans="1:1">
      <c r="A813" s="28"/>
    </row>
    <row r="814" spans="1:1">
      <c r="A814" s="28"/>
    </row>
    <row r="815" spans="1:1">
      <c r="A815" s="28"/>
    </row>
    <row r="816" spans="1:1">
      <c r="A816" s="28"/>
    </row>
    <row r="817" spans="1:1">
      <c r="A817" s="28"/>
    </row>
    <row r="818" spans="1:1">
      <c r="A818" s="28"/>
    </row>
    <row r="819" spans="1:1">
      <c r="A819" s="28"/>
    </row>
    <row r="820" spans="1:1">
      <c r="A820" s="28"/>
    </row>
    <row r="821" spans="1:1">
      <c r="A821" s="28"/>
    </row>
    <row r="822" spans="1:1">
      <c r="A822" s="28"/>
    </row>
    <row r="823" spans="1:1">
      <c r="A823" s="28"/>
    </row>
    <row r="824" spans="1:1">
      <c r="A824" s="28"/>
    </row>
    <row r="825" spans="1:1">
      <c r="A825" s="28"/>
    </row>
    <row r="826" spans="1:1">
      <c r="A826" s="28"/>
    </row>
    <row r="827" spans="1:1">
      <c r="A827" s="28"/>
    </row>
    <row r="828" spans="1:1">
      <c r="A828" s="28"/>
    </row>
    <row r="829" spans="1:1">
      <c r="A829" s="28"/>
    </row>
    <row r="830" spans="1:1">
      <c r="A830" s="28"/>
    </row>
    <row r="831" spans="1:1">
      <c r="A831" s="28"/>
    </row>
    <row r="832" spans="1:1">
      <c r="A832" s="28"/>
    </row>
    <row r="833" spans="1:1">
      <c r="A833" s="28"/>
    </row>
    <row r="834" spans="1:1">
      <c r="A834" s="28"/>
    </row>
    <row r="835" spans="1:1">
      <c r="A835" s="28"/>
    </row>
    <row r="836" spans="1:1">
      <c r="A836" s="28"/>
    </row>
    <row r="837" spans="1:1">
      <c r="A837" s="28"/>
    </row>
    <row r="838" spans="1:1">
      <c r="A838" s="28"/>
    </row>
    <row r="839" spans="1:1">
      <c r="A839" s="28"/>
    </row>
    <row r="840" spans="1:1">
      <c r="A840" s="28"/>
    </row>
    <row r="841" spans="1:1">
      <c r="A841" s="28"/>
    </row>
    <row r="842" spans="1:1">
      <c r="A842" s="28"/>
    </row>
    <row r="843" spans="1:1">
      <c r="A843" s="28"/>
    </row>
    <row r="844" spans="1:1">
      <c r="A844" s="28"/>
    </row>
    <row r="845" spans="1:1">
      <c r="A845" s="28"/>
    </row>
    <row r="846" spans="1:1">
      <c r="A846" s="28"/>
    </row>
    <row r="847" spans="1:1">
      <c r="A847" s="28"/>
    </row>
    <row r="848" spans="1:1">
      <c r="A848" s="28"/>
    </row>
    <row r="849" spans="1:1">
      <c r="A849" s="28"/>
    </row>
    <row r="850" spans="1:1">
      <c r="A850" s="28"/>
    </row>
    <row r="851" spans="1:1">
      <c r="A851" s="28"/>
    </row>
    <row r="852" spans="1:1">
      <c r="A852" s="28"/>
    </row>
    <row r="853" spans="1:1">
      <c r="A853" s="28"/>
    </row>
    <row r="854" spans="1:1">
      <c r="A854" s="28"/>
    </row>
    <row r="855" spans="1:1">
      <c r="A855" s="28"/>
    </row>
    <row r="856" spans="1:1">
      <c r="A856" s="28"/>
    </row>
    <row r="857" spans="1:1">
      <c r="A857" s="28"/>
    </row>
    <row r="858" spans="1:1">
      <c r="A858" s="28"/>
    </row>
    <row r="859" spans="1:1">
      <c r="A859" s="28"/>
    </row>
    <row r="860" spans="1:1">
      <c r="A860" s="28"/>
    </row>
    <row r="861" spans="1:1">
      <c r="A861" s="28"/>
    </row>
    <row r="862" spans="1:1">
      <c r="A862" s="28"/>
    </row>
    <row r="863" spans="1:1">
      <c r="A863" s="28"/>
    </row>
    <row r="864" spans="1:1">
      <c r="A864" s="28"/>
    </row>
    <row r="865" spans="1:1">
      <c r="A865" s="28"/>
    </row>
    <row r="866" spans="1:1">
      <c r="A866" s="28"/>
    </row>
    <row r="867" spans="1:1">
      <c r="A867" s="28"/>
    </row>
    <row r="868" spans="1:1">
      <c r="A868" s="28"/>
    </row>
    <row r="869" spans="1:1">
      <c r="A869" s="28"/>
    </row>
    <row r="870" spans="1:1">
      <c r="A870" s="28"/>
    </row>
    <row r="871" spans="1:1">
      <c r="A871" s="28"/>
    </row>
    <row r="872" spans="1:1">
      <c r="A872" s="28"/>
    </row>
    <row r="873" spans="1:1">
      <c r="A873" s="28"/>
    </row>
    <row r="874" spans="1:1">
      <c r="A874" s="28"/>
    </row>
    <row r="875" spans="1:1">
      <c r="A875" s="28"/>
    </row>
    <row r="876" spans="1:1">
      <c r="A876" s="28"/>
    </row>
    <row r="877" spans="1:1">
      <c r="A877" s="28"/>
    </row>
    <row r="878" spans="1:1">
      <c r="A878" s="28"/>
    </row>
    <row r="879" spans="1:1">
      <c r="A879" s="28"/>
    </row>
    <row r="880" spans="1:1">
      <c r="A880" s="28"/>
    </row>
    <row r="881" spans="1:1">
      <c r="A881" s="28"/>
    </row>
    <row r="882" spans="1:1">
      <c r="A882" s="28"/>
    </row>
    <row r="883" spans="1:1">
      <c r="A883" s="28"/>
    </row>
    <row r="884" spans="1:1">
      <c r="A884" s="28"/>
    </row>
    <row r="885" spans="1:1">
      <c r="A885" s="28"/>
    </row>
    <row r="886" spans="1:1">
      <c r="A886" s="28"/>
    </row>
    <row r="887" spans="1:1">
      <c r="A887" s="28"/>
    </row>
    <row r="888" spans="1:1">
      <c r="A888" s="28"/>
    </row>
    <row r="889" spans="1:1">
      <c r="A889" s="28"/>
    </row>
    <row r="890" spans="1:1">
      <c r="A890" s="28"/>
    </row>
    <row r="891" spans="1:1">
      <c r="A891" s="28"/>
    </row>
    <row r="892" spans="1:1">
      <c r="A892" s="28"/>
    </row>
    <row r="893" spans="1:1">
      <c r="A893" s="28"/>
    </row>
    <row r="894" spans="1:1">
      <c r="A894" s="28"/>
    </row>
    <row r="895" spans="1:1">
      <c r="A895" s="28"/>
    </row>
    <row r="896" spans="1:1">
      <c r="A896" s="28"/>
    </row>
    <row r="897" spans="1:1">
      <c r="A897" s="28"/>
    </row>
    <row r="898" spans="1:1">
      <c r="A898" s="28"/>
    </row>
    <row r="899" spans="1:1">
      <c r="A899" s="28"/>
    </row>
    <row r="900" spans="1:1">
      <c r="A900" s="28"/>
    </row>
    <row r="901" spans="1:1">
      <c r="A901" s="28"/>
    </row>
    <row r="902" spans="1:1">
      <c r="A902" s="28"/>
    </row>
    <row r="903" spans="1:1">
      <c r="A903" s="28"/>
    </row>
    <row r="904" spans="1:1">
      <c r="A904" s="28"/>
    </row>
    <row r="905" spans="1:1">
      <c r="A905" s="28"/>
    </row>
    <row r="906" spans="1:1">
      <c r="A906" s="28"/>
    </row>
    <row r="907" spans="1:1">
      <c r="A907" s="28"/>
    </row>
    <row r="908" spans="1:1">
      <c r="A908" s="28"/>
    </row>
    <row r="909" spans="1:1">
      <c r="A909" s="28"/>
    </row>
    <row r="910" spans="1:1">
      <c r="A910" s="28"/>
    </row>
    <row r="911" spans="1:1">
      <c r="A911" s="28"/>
    </row>
    <row r="912" spans="1:1">
      <c r="A912" s="28"/>
    </row>
    <row r="913" spans="1:1">
      <c r="A913" s="28"/>
    </row>
    <row r="914" spans="1:1">
      <c r="A914" s="28"/>
    </row>
    <row r="915" spans="1:1">
      <c r="A915" s="28"/>
    </row>
    <row r="916" spans="1:1">
      <c r="A916" s="28"/>
    </row>
    <row r="917" spans="1:1">
      <c r="A917" s="28"/>
    </row>
    <row r="918" spans="1:1">
      <c r="A918" s="28"/>
    </row>
    <row r="919" spans="1:1">
      <c r="A919" s="28"/>
    </row>
    <row r="920" spans="1:1">
      <c r="A920" s="28"/>
    </row>
    <row r="921" spans="1:1">
      <c r="A921" s="28"/>
    </row>
    <row r="922" spans="1:1">
      <c r="A922" s="28"/>
    </row>
    <row r="923" spans="1:1">
      <c r="A923" s="28"/>
    </row>
    <row r="924" spans="1:1">
      <c r="A924" s="28"/>
    </row>
    <row r="925" spans="1:1">
      <c r="A925" s="28"/>
    </row>
    <row r="926" spans="1:1">
      <c r="A926" s="28"/>
    </row>
    <row r="927" spans="1:1">
      <c r="A927" s="28"/>
    </row>
    <row r="928" spans="1:1">
      <c r="A928" s="28"/>
    </row>
    <row r="929" spans="1:1">
      <c r="A929" s="28"/>
    </row>
    <row r="930" spans="1:1">
      <c r="A930" s="28"/>
    </row>
    <row r="931" spans="1:1">
      <c r="A931" s="28"/>
    </row>
    <row r="932" spans="1:1">
      <c r="A932" s="28"/>
    </row>
    <row r="933" spans="1:1">
      <c r="A933" s="28"/>
    </row>
    <row r="934" spans="1:1">
      <c r="A934" s="28"/>
    </row>
    <row r="935" spans="1:1">
      <c r="A935" s="28"/>
    </row>
    <row r="936" spans="1:1">
      <c r="A936" s="28"/>
    </row>
    <row r="937" spans="1:1">
      <c r="A937" s="28"/>
    </row>
    <row r="938" spans="1:1">
      <c r="A938" s="28"/>
    </row>
    <row r="939" spans="1:1">
      <c r="A939" s="28"/>
    </row>
    <row r="940" spans="1:1">
      <c r="A940" s="28"/>
    </row>
    <row r="941" spans="1:1">
      <c r="A941" s="28"/>
    </row>
    <row r="942" spans="1:1">
      <c r="A942" s="28"/>
    </row>
    <row r="943" spans="1:1">
      <c r="A943" s="28"/>
    </row>
    <row r="944" spans="1:1">
      <c r="A944" s="28"/>
    </row>
    <row r="945" spans="1:1">
      <c r="A945" s="28"/>
    </row>
    <row r="946" spans="1:1">
      <c r="A946" s="28"/>
    </row>
    <row r="947" spans="1:1">
      <c r="A947" s="28"/>
    </row>
    <row r="948" spans="1:1">
      <c r="A948" s="28"/>
    </row>
    <row r="949" spans="1:1">
      <c r="A949" s="28"/>
    </row>
    <row r="950" spans="1:1">
      <c r="A950" s="28"/>
    </row>
    <row r="951" spans="1:1">
      <c r="A951" s="28"/>
    </row>
    <row r="952" spans="1:1">
      <c r="A952" s="28"/>
    </row>
    <row r="953" spans="1:1">
      <c r="A953" s="28"/>
    </row>
    <row r="954" spans="1:1">
      <c r="A954" s="28"/>
    </row>
    <row r="955" spans="1:1">
      <c r="A955" s="28"/>
    </row>
    <row r="956" spans="1:1">
      <c r="A956" s="28"/>
    </row>
    <row r="957" spans="1:1">
      <c r="A957" s="28"/>
    </row>
    <row r="958" spans="1:1">
      <c r="A958" s="28"/>
    </row>
    <row r="959" spans="1:1">
      <c r="A959" s="28"/>
    </row>
    <row r="960" spans="1:1">
      <c r="A960" s="28"/>
    </row>
    <row r="961" spans="1:1">
      <c r="A961" s="28"/>
    </row>
    <row r="962" spans="1:1">
      <c r="A962" s="28"/>
    </row>
    <row r="963" spans="1:1">
      <c r="A963" s="28"/>
    </row>
    <row r="964" spans="1:1">
      <c r="A964" s="28"/>
    </row>
    <row r="965" spans="1:1">
      <c r="A965" s="28"/>
    </row>
    <row r="966" spans="1:1">
      <c r="A966" s="28"/>
    </row>
    <row r="967" spans="1:1">
      <c r="A967" s="28"/>
    </row>
    <row r="968" spans="1:1">
      <c r="A968" s="28"/>
    </row>
    <row r="969" spans="1:1">
      <c r="A969" s="28"/>
    </row>
    <row r="970" spans="1:1">
      <c r="A970" s="28"/>
    </row>
    <row r="971" spans="1:1">
      <c r="A971" s="28"/>
    </row>
    <row r="972" spans="1:1">
      <c r="A972" s="28"/>
    </row>
    <row r="973" spans="1:1">
      <c r="A973" s="28"/>
    </row>
    <row r="974" spans="1:1">
      <c r="A974" s="28"/>
    </row>
    <row r="975" spans="1:1">
      <c r="A975" s="28"/>
    </row>
    <row r="976" spans="1:1">
      <c r="A976" s="28"/>
    </row>
    <row r="977" spans="1:1">
      <c r="A977" s="28"/>
    </row>
    <row r="978" spans="1:1">
      <c r="A978" s="28"/>
    </row>
    <row r="979" spans="1:1">
      <c r="A979" s="28"/>
    </row>
    <row r="980" spans="1:1">
      <c r="A980" s="28"/>
    </row>
    <row r="981" spans="1:1">
      <c r="A981" s="28"/>
    </row>
    <row r="982" spans="1:1">
      <c r="A982" s="28"/>
    </row>
    <row r="983" spans="1:1">
      <c r="A983" s="28"/>
    </row>
    <row r="984" spans="1:1">
      <c r="A984" s="28"/>
    </row>
    <row r="985" spans="1:1">
      <c r="A985" s="28"/>
    </row>
    <row r="986" spans="1:1">
      <c r="A986" s="28"/>
    </row>
    <row r="987" spans="1:1">
      <c r="A987" s="28"/>
    </row>
    <row r="988" spans="1:1">
      <c r="A988" s="28"/>
    </row>
    <row r="989" spans="1:1">
      <c r="A989" s="28"/>
    </row>
    <row r="990" spans="1:1">
      <c r="A990" s="28"/>
    </row>
    <row r="991" spans="1:1">
      <c r="A991" s="28"/>
    </row>
    <row r="992" spans="1:1">
      <c r="A992" s="28"/>
    </row>
    <row r="993" spans="1:1">
      <c r="A993" s="28"/>
    </row>
    <row r="994" spans="1:1">
      <c r="A994" s="28"/>
    </row>
    <row r="995" spans="1:1">
      <c r="A995" s="28"/>
    </row>
    <row r="996" spans="1:1">
      <c r="A996" s="28"/>
    </row>
    <row r="997" spans="1:1">
      <c r="A997" s="28"/>
    </row>
    <row r="998" spans="1:1">
      <c r="A998" s="28"/>
    </row>
    <row r="999" spans="1:1">
      <c r="A999" s="28"/>
    </row>
    <row r="1000" spans="1:1">
      <c r="A1000" s="28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showGridLines="0" workbookViewId="0"/>
  </sheetViews>
  <sheetFormatPr baseColWidth="10" defaultColWidth="14.42578125" defaultRowHeight="15" customHeight="1"/>
  <sheetData>
    <row r="1" spans="1:9">
      <c r="A1" s="52" t="s">
        <v>604</v>
      </c>
      <c r="B1" s="52" t="s">
        <v>81</v>
      </c>
      <c r="F1" s="19" t="s">
        <v>65</v>
      </c>
      <c r="G1" s="20" t="s">
        <v>94</v>
      </c>
      <c r="H1" s="20" t="s">
        <v>95</v>
      </c>
      <c r="I1" s="20" t="s">
        <v>217</v>
      </c>
    </row>
    <row r="2" spans="1:9">
      <c r="A2" s="52" t="s">
        <v>65</v>
      </c>
      <c r="B2" t="s">
        <v>95</v>
      </c>
      <c r="C2" t="s">
        <v>94</v>
      </c>
      <c r="D2" t="s">
        <v>217</v>
      </c>
      <c r="F2" s="21" t="s">
        <v>94</v>
      </c>
      <c r="G2" s="22">
        <v>22</v>
      </c>
      <c r="H2" s="22">
        <v>5</v>
      </c>
      <c r="I2" s="22">
        <v>3</v>
      </c>
    </row>
    <row r="3" spans="1:9">
      <c r="A3" t="s">
        <v>94</v>
      </c>
      <c r="B3" s="53">
        <v>5</v>
      </c>
      <c r="C3" s="53">
        <v>22</v>
      </c>
      <c r="D3" s="53">
        <v>3</v>
      </c>
    </row>
  </sheetData>
  <autoFilter ref="I8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3"/>
  <sheetViews>
    <sheetView showGridLines="0" workbookViewId="0"/>
  </sheetViews>
  <sheetFormatPr baseColWidth="10" defaultColWidth="14.42578125" defaultRowHeight="15" customHeight="1"/>
  <sheetData>
    <row r="1" spans="1:2">
      <c r="A1" s="52" t="s">
        <v>14</v>
      </c>
      <c r="B1" t="s">
        <v>624</v>
      </c>
    </row>
    <row r="2" spans="1:2">
      <c r="B2" s="53">
        <v>73.944444444444443</v>
      </c>
    </row>
    <row r="3" spans="1:2">
      <c r="A3" t="s">
        <v>576</v>
      </c>
      <c r="B3" s="53">
        <v>66</v>
      </c>
    </row>
    <row r="4" spans="1:2">
      <c r="A4" t="s">
        <v>577</v>
      </c>
      <c r="B4" s="53">
        <v>56.5</v>
      </c>
    </row>
    <row r="5" spans="1:2">
      <c r="A5" t="s">
        <v>568</v>
      </c>
      <c r="B5" s="53">
        <v>67.225806451612897</v>
      </c>
    </row>
    <row r="6" spans="1:2">
      <c r="A6" t="s">
        <v>554</v>
      </c>
      <c r="B6" s="53">
        <v>68.58064516129032</v>
      </c>
    </row>
    <row r="7" spans="1:2">
      <c r="A7" t="s">
        <v>578</v>
      </c>
      <c r="B7" s="53">
        <v>65</v>
      </c>
    </row>
    <row r="8" spans="1:2">
      <c r="A8" t="s">
        <v>174</v>
      </c>
      <c r="B8" s="53">
        <v>67.941176470588232</v>
      </c>
    </row>
    <row r="9" spans="1:2">
      <c r="A9" t="s">
        <v>579</v>
      </c>
      <c r="B9" s="53">
        <v>70.333333333333329</v>
      </c>
    </row>
    <row r="10" spans="1:2">
      <c r="A10" t="s">
        <v>560</v>
      </c>
      <c r="B10" s="53">
        <v>56</v>
      </c>
    </row>
    <row r="11" spans="1:2">
      <c r="A11" t="s">
        <v>108</v>
      </c>
      <c r="B11" s="53">
        <v>65</v>
      </c>
    </row>
    <row r="12" spans="1:2">
      <c r="A12" t="s">
        <v>580</v>
      </c>
      <c r="B12" s="53">
        <v>67.666666666666671</v>
      </c>
    </row>
    <row r="13" spans="1:2">
      <c r="A13" t="s">
        <v>546</v>
      </c>
      <c r="B13" s="53">
        <v>69.267175572519079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W3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sheetData>
    <row r="1" spans="1:7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1" t="s">
        <v>9</v>
      </c>
      <c r="K1" s="31" t="s">
        <v>10</v>
      </c>
      <c r="L1" s="31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2"/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0" t="s">
        <v>29</v>
      </c>
      <c r="AF1" s="30" t="s">
        <v>30</v>
      </c>
      <c r="AG1" s="30" t="s">
        <v>31</v>
      </c>
      <c r="AH1" s="30" t="s">
        <v>32</v>
      </c>
      <c r="AI1" s="30" t="s">
        <v>33</v>
      </c>
      <c r="AJ1" s="30" t="s">
        <v>34</v>
      </c>
      <c r="AK1" s="31" t="s">
        <v>35</v>
      </c>
      <c r="AL1" s="31" t="s">
        <v>36</v>
      </c>
      <c r="AM1" s="30" t="s">
        <v>37</v>
      </c>
      <c r="AN1" s="30" t="s">
        <v>38</v>
      </c>
      <c r="AO1" s="30" t="s">
        <v>39</v>
      </c>
      <c r="AP1" s="30" t="s">
        <v>40</v>
      </c>
      <c r="AQ1" s="30" t="s">
        <v>41</v>
      </c>
      <c r="AR1" s="30" t="s">
        <v>42</v>
      </c>
      <c r="AS1" s="30" t="s">
        <v>43</v>
      </c>
      <c r="AT1" s="30" t="s">
        <v>44</v>
      </c>
      <c r="AU1" s="30" t="s">
        <v>45</v>
      </c>
      <c r="AV1" s="30" t="s">
        <v>46</v>
      </c>
      <c r="AW1" s="30" t="s">
        <v>47</v>
      </c>
      <c r="AX1" s="30" t="s">
        <v>48</v>
      </c>
      <c r="AY1" s="30" t="s">
        <v>49</v>
      </c>
      <c r="AZ1" s="30" t="s">
        <v>50</v>
      </c>
      <c r="BA1" s="30" t="s">
        <v>51</v>
      </c>
      <c r="BB1" s="30" t="s">
        <v>52</v>
      </c>
      <c r="BC1" s="30" t="s">
        <v>53</v>
      </c>
      <c r="BD1" s="30" t="s">
        <v>54</v>
      </c>
      <c r="BE1" s="30" t="s">
        <v>55</v>
      </c>
      <c r="BF1" s="30" t="s">
        <v>56</v>
      </c>
      <c r="BG1" s="30" t="s">
        <v>57</v>
      </c>
      <c r="BH1" s="30" t="s">
        <v>58</v>
      </c>
      <c r="BI1" s="30" t="s">
        <v>59</v>
      </c>
      <c r="BJ1" s="31" t="s">
        <v>60</v>
      </c>
      <c r="BK1" s="30" t="s">
        <v>61</v>
      </c>
      <c r="BL1" s="30" t="s">
        <v>62</v>
      </c>
      <c r="BM1" s="30" t="s">
        <v>63</v>
      </c>
      <c r="BN1" s="30" t="s">
        <v>64</v>
      </c>
      <c r="BO1" s="30" t="s">
        <v>65</v>
      </c>
      <c r="BP1" s="31" t="s">
        <v>66</v>
      </c>
      <c r="BQ1" s="30" t="s">
        <v>67</v>
      </c>
      <c r="BR1" s="30" t="s">
        <v>68</v>
      </c>
      <c r="BS1" s="30" t="s">
        <v>69</v>
      </c>
      <c r="BT1" s="30" t="s">
        <v>70</v>
      </c>
      <c r="BU1" s="30" t="s">
        <v>71</v>
      </c>
      <c r="BV1" s="30" t="s">
        <v>72</v>
      </c>
      <c r="BW1" s="33" t="s">
        <v>73</v>
      </c>
    </row>
    <row r="2" spans="1:75">
      <c r="A2" s="34">
        <v>122</v>
      </c>
      <c r="B2" s="35" t="s">
        <v>549</v>
      </c>
      <c r="C2" s="35" t="s">
        <v>553</v>
      </c>
      <c r="D2" s="35" t="s">
        <v>84</v>
      </c>
      <c r="E2" s="35">
        <v>2017</v>
      </c>
      <c r="F2" s="35" t="s">
        <v>85</v>
      </c>
      <c r="G2" s="35" t="s">
        <v>86</v>
      </c>
      <c r="H2" s="35">
        <v>40</v>
      </c>
      <c r="I2" s="35" t="s">
        <v>87</v>
      </c>
      <c r="J2" s="36">
        <v>28212</v>
      </c>
      <c r="K2" s="36">
        <v>43063</v>
      </c>
      <c r="L2" s="35" t="s">
        <v>88</v>
      </c>
      <c r="M2" s="35">
        <v>46</v>
      </c>
      <c r="N2" s="35" t="s">
        <v>89</v>
      </c>
      <c r="O2" s="35" t="s">
        <v>554</v>
      </c>
      <c r="P2" s="35" t="s">
        <v>90</v>
      </c>
      <c r="Q2" s="35">
        <v>160</v>
      </c>
      <c r="R2" s="35">
        <v>59</v>
      </c>
      <c r="S2" s="35">
        <v>61</v>
      </c>
      <c r="T2" s="35">
        <v>59</v>
      </c>
      <c r="U2" s="35">
        <v>24</v>
      </c>
      <c r="V2" s="37"/>
      <c r="W2" s="35" t="s">
        <v>555</v>
      </c>
      <c r="X2" s="35">
        <v>4</v>
      </c>
      <c r="Y2" s="35" t="s">
        <v>556</v>
      </c>
      <c r="Z2" s="35">
        <v>-3</v>
      </c>
      <c r="AA2" s="35" t="s">
        <v>557</v>
      </c>
      <c r="AB2" s="35">
        <v>3</v>
      </c>
      <c r="AC2" s="35">
        <v>-3</v>
      </c>
      <c r="AD2" s="35" t="s">
        <v>558</v>
      </c>
      <c r="AE2" s="35">
        <v>31</v>
      </c>
      <c r="AF2" s="35" t="s">
        <v>91</v>
      </c>
      <c r="AG2" s="35" t="s">
        <v>92</v>
      </c>
      <c r="AH2" s="35">
        <v>17</v>
      </c>
      <c r="AI2" s="35">
        <v>1.23</v>
      </c>
      <c r="AJ2" s="35" t="s">
        <v>93</v>
      </c>
      <c r="AK2" s="36">
        <v>42772</v>
      </c>
      <c r="AL2" s="36" t="s">
        <v>92</v>
      </c>
      <c r="AM2" s="35">
        <v>0</v>
      </c>
      <c r="AN2" s="35" t="s">
        <v>92</v>
      </c>
      <c r="AO2" s="35" t="s">
        <v>92</v>
      </c>
      <c r="AP2" s="35" t="s">
        <v>94</v>
      </c>
      <c r="AQ2" s="35" t="s">
        <v>95</v>
      </c>
      <c r="AR2" s="35" t="s">
        <v>92</v>
      </c>
      <c r="AS2" s="35" t="s">
        <v>94</v>
      </c>
      <c r="AT2" s="35" t="s">
        <v>94</v>
      </c>
      <c r="AU2" s="35" t="s">
        <v>95</v>
      </c>
      <c r="AV2" s="35" t="s">
        <v>92</v>
      </c>
      <c r="AW2" s="35" t="s">
        <v>95</v>
      </c>
      <c r="AX2" s="35" t="s">
        <v>95</v>
      </c>
      <c r="AY2" s="35" t="s">
        <v>96</v>
      </c>
      <c r="AZ2" s="35" t="s">
        <v>92</v>
      </c>
      <c r="BA2" s="35" t="s">
        <v>92</v>
      </c>
      <c r="BB2" s="35" t="s">
        <v>92</v>
      </c>
      <c r="BC2" s="35" t="s">
        <v>92</v>
      </c>
      <c r="BD2" s="35" t="s">
        <v>92</v>
      </c>
      <c r="BE2" s="35" t="s">
        <v>92</v>
      </c>
      <c r="BF2" s="35" t="s">
        <v>92</v>
      </c>
      <c r="BG2" s="35" t="s">
        <v>95</v>
      </c>
      <c r="BH2" s="35" t="s">
        <v>92</v>
      </c>
      <c r="BI2" s="35" t="s">
        <v>92</v>
      </c>
      <c r="BJ2" s="36" t="s">
        <v>92</v>
      </c>
      <c r="BK2" s="35" t="s">
        <v>92</v>
      </c>
      <c r="BL2" s="35" t="s">
        <v>94</v>
      </c>
      <c r="BM2" s="35" t="s">
        <v>95</v>
      </c>
      <c r="BN2" s="35" t="s">
        <v>97</v>
      </c>
      <c r="BO2" s="35" t="s">
        <v>94</v>
      </c>
      <c r="BP2" s="36">
        <v>43063</v>
      </c>
      <c r="BQ2" s="35" t="s">
        <v>71</v>
      </c>
      <c r="BR2" s="35" t="s">
        <v>98</v>
      </c>
      <c r="BS2" s="37"/>
      <c r="BT2" s="37"/>
      <c r="BU2" s="35" t="s">
        <v>94</v>
      </c>
      <c r="BV2" s="37"/>
      <c r="BW2" s="38"/>
    </row>
    <row r="3" spans="1:75">
      <c r="A3" s="34">
        <v>124</v>
      </c>
      <c r="B3" s="35" t="s">
        <v>549</v>
      </c>
      <c r="C3" s="35" t="s">
        <v>553</v>
      </c>
      <c r="D3" s="35" t="s">
        <v>84</v>
      </c>
      <c r="E3" s="35">
        <v>2017</v>
      </c>
      <c r="F3" s="35" t="s">
        <v>140</v>
      </c>
      <c r="G3" s="35" t="s">
        <v>141</v>
      </c>
      <c r="H3" s="35">
        <v>74</v>
      </c>
      <c r="I3" s="35" t="s">
        <v>87</v>
      </c>
      <c r="J3" s="36">
        <v>15722</v>
      </c>
      <c r="K3" s="36">
        <v>43060</v>
      </c>
      <c r="L3" s="36">
        <v>43076</v>
      </c>
      <c r="M3" s="35">
        <v>16</v>
      </c>
      <c r="N3" s="35" t="s">
        <v>89</v>
      </c>
      <c r="O3" s="35" t="s">
        <v>554</v>
      </c>
      <c r="P3" s="35" t="s">
        <v>90</v>
      </c>
      <c r="Q3" s="35">
        <v>170</v>
      </c>
      <c r="R3" s="35">
        <v>66</v>
      </c>
      <c r="S3" s="35">
        <v>69</v>
      </c>
      <c r="T3" s="35">
        <v>70</v>
      </c>
      <c r="U3" s="35">
        <v>24</v>
      </c>
      <c r="V3" s="37"/>
      <c r="W3" s="35" t="s">
        <v>555</v>
      </c>
      <c r="X3" s="35">
        <v>2</v>
      </c>
      <c r="Y3" s="35" t="s">
        <v>556</v>
      </c>
      <c r="Z3" s="35">
        <v>-5</v>
      </c>
      <c r="AA3" s="35" t="s">
        <v>557</v>
      </c>
      <c r="AB3" s="35">
        <v>-1</v>
      </c>
      <c r="AC3" s="35">
        <v>1</v>
      </c>
      <c r="AD3" s="35" t="s">
        <v>558</v>
      </c>
      <c r="AE3" s="35">
        <v>28</v>
      </c>
      <c r="AF3" s="35" t="s">
        <v>104</v>
      </c>
      <c r="AG3" s="35" t="s">
        <v>92</v>
      </c>
      <c r="AH3" s="35">
        <v>88</v>
      </c>
      <c r="AI3" s="35" t="s">
        <v>92</v>
      </c>
      <c r="AJ3" s="35" t="s">
        <v>92</v>
      </c>
      <c r="AK3" s="36">
        <v>43102</v>
      </c>
      <c r="AL3" s="36" t="s">
        <v>92</v>
      </c>
      <c r="AM3" s="35">
        <v>2</v>
      </c>
      <c r="AN3" s="35">
        <v>2</v>
      </c>
      <c r="AO3" s="35" t="s">
        <v>92</v>
      </c>
      <c r="AP3" s="35" t="s">
        <v>95</v>
      </c>
      <c r="AQ3" s="35" t="s">
        <v>92</v>
      </c>
      <c r="AR3" s="35" t="s">
        <v>92</v>
      </c>
      <c r="AS3" s="35" t="s">
        <v>94</v>
      </c>
      <c r="AT3" s="35" t="s">
        <v>94</v>
      </c>
      <c r="AU3" s="35" t="s">
        <v>95</v>
      </c>
      <c r="AV3" s="35" t="s">
        <v>92</v>
      </c>
      <c r="AW3" s="35" t="s">
        <v>92</v>
      </c>
      <c r="AX3" s="35" t="s">
        <v>94</v>
      </c>
      <c r="AY3" s="35" t="s">
        <v>96</v>
      </c>
      <c r="AZ3" s="35" t="s">
        <v>92</v>
      </c>
      <c r="BA3" s="35" t="s">
        <v>92</v>
      </c>
      <c r="BB3" s="35" t="s">
        <v>92</v>
      </c>
      <c r="BC3" s="35" t="s">
        <v>92</v>
      </c>
      <c r="BD3" s="35" t="s">
        <v>92</v>
      </c>
      <c r="BE3" s="35" t="s">
        <v>92</v>
      </c>
      <c r="BF3" s="35" t="s">
        <v>92</v>
      </c>
      <c r="BG3" s="35" t="s">
        <v>95</v>
      </c>
      <c r="BH3" s="35" t="s">
        <v>92</v>
      </c>
      <c r="BI3" s="35" t="s">
        <v>92</v>
      </c>
      <c r="BJ3" s="36" t="s">
        <v>92</v>
      </c>
      <c r="BK3" s="35" t="s">
        <v>92</v>
      </c>
      <c r="BL3" s="35" t="s">
        <v>95</v>
      </c>
      <c r="BM3" s="35" t="s">
        <v>95</v>
      </c>
      <c r="BN3" s="35" t="s">
        <v>116</v>
      </c>
      <c r="BO3" s="35" t="s">
        <v>94</v>
      </c>
      <c r="BP3" s="36">
        <v>43060</v>
      </c>
      <c r="BQ3" s="35" t="s">
        <v>74</v>
      </c>
      <c r="BR3" s="35" t="s">
        <v>142</v>
      </c>
      <c r="BS3" s="37"/>
      <c r="BT3" s="37"/>
      <c r="BU3" s="37"/>
      <c r="BV3" s="37"/>
      <c r="BW3" s="38"/>
    </row>
    <row r="4" spans="1:75">
      <c r="A4" s="34">
        <v>6</v>
      </c>
      <c r="B4" s="35" t="s">
        <v>548</v>
      </c>
      <c r="C4" s="35" t="s">
        <v>559</v>
      </c>
      <c r="D4" s="35" t="s">
        <v>100</v>
      </c>
      <c r="E4" s="35">
        <v>2017</v>
      </c>
      <c r="F4" s="35" t="s">
        <v>153</v>
      </c>
      <c r="G4" s="35" t="s">
        <v>154</v>
      </c>
      <c r="H4" s="35">
        <v>56</v>
      </c>
      <c r="I4" s="35" t="s">
        <v>136</v>
      </c>
      <c r="J4" s="36">
        <v>21893</v>
      </c>
      <c r="K4" s="36">
        <v>42875</v>
      </c>
      <c r="L4" s="36">
        <v>42892</v>
      </c>
      <c r="M4" s="35">
        <v>17</v>
      </c>
      <c r="N4" s="35" t="s">
        <v>89</v>
      </c>
      <c r="O4" s="35" t="s">
        <v>560</v>
      </c>
      <c r="P4" s="35" t="s">
        <v>155</v>
      </c>
      <c r="Q4" s="35">
        <v>180</v>
      </c>
      <c r="R4" s="35">
        <v>63</v>
      </c>
      <c r="S4" s="35">
        <v>72</v>
      </c>
      <c r="T4" s="35">
        <v>73</v>
      </c>
      <c r="U4" s="35">
        <v>22</v>
      </c>
      <c r="V4" s="37"/>
      <c r="W4" s="35" t="s">
        <v>561</v>
      </c>
      <c r="X4" s="35">
        <v>2</v>
      </c>
      <c r="Y4" s="35" t="s">
        <v>556</v>
      </c>
      <c r="Z4" s="35">
        <v>-14</v>
      </c>
      <c r="AA4" s="35" t="s">
        <v>557</v>
      </c>
      <c r="AB4" s="35">
        <v>-1</v>
      </c>
      <c r="AC4" s="35">
        <v>1</v>
      </c>
      <c r="AD4" s="35" t="s">
        <v>558</v>
      </c>
      <c r="AE4" s="35" t="s">
        <v>92</v>
      </c>
      <c r="AF4" s="35" t="s">
        <v>122</v>
      </c>
      <c r="AG4" s="35" t="s">
        <v>92</v>
      </c>
      <c r="AH4" s="35">
        <v>0</v>
      </c>
      <c r="AI4" s="35">
        <v>0</v>
      </c>
      <c r="AJ4" s="35">
        <v>0</v>
      </c>
      <c r="AK4" s="36">
        <v>42904</v>
      </c>
      <c r="AL4" s="36">
        <v>42888</v>
      </c>
      <c r="AM4" s="35">
        <v>1</v>
      </c>
      <c r="AN4" s="35">
        <v>3</v>
      </c>
      <c r="AO4" s="35" t="s">
        <v>92</v>
      </c>
      <c r="AP4" s="35" t="s">
        <v>92</v>
      </c>
      <c r="AQ4" s="35" t="s">
        <v>92</v>
      </c>
      <c r="AR4" s="35" t="s">
        <v>92</v>
      </c>
      <c r="AS4" s="35" t="s">
        <v>94</v>
      </c>
      <c r="AT4" s="35" t="s">
        <v>94</v>
      </c>
      <c r="AU4" s="35" t="s">
        <v>94</v>
      </c>
      <c r="AV4" s="35" t="s">
        <v>94</v>
      </c>
      <c r="AW4" s="35" t="s">
        <v>92</v>
      </c>
      <c r="AX4" s="35" t="s">
        <v>94</v>
      </c>
      <c r="AY4" s="35" t="s">
        <v>113</v>
      </c>
      <c r="AZ4" s="35" t="s">
        <v>114</v>
      </c>
      <c r="BA4" s="35" t="s">
        <v>92</v>
      </c>
      <c r="BB4" s="35" t="s">
        <v>92</v>
      </c>
      <c r="BC4" s="35" t="s">
        <v>92</v>
      </c>
      <c r="BD4" s="35" t="s">
        <v>94</v>
      </c>
      <c r="BE4" s="35" t="s">
        <v>94</v>
      </c>
      <c r="BF4" s="35" t="s">
        <v>92</v>
      </c>
      <c r="BG4" s="35" t="s">
        <v>95</v>
      </c>
      <c r="BH4" s="35" t="s">
        <v>92</v>
      </c>
      <c r="BI4" s="35" t="s">
        <v>92</v>
      </c>
      <c r="BJ4" s="36" t="s">
        <v>92</v>
      </c>
      <c r="BK4" s="35" t="s">
        <v>92</v>
      </c>
      <c r="BL4" s="35" t="s">
        <v>95</v>
      </c>
      <c r="BM4" s="35" t="s">
        <v>94</v>
      </c>
      <c r="BN4" s="35" t="s">
        <v>105</v>
      </c>
      <c r="BO4" s="35" t="s">
        <v>94</v>
      </c>
      <c r="BP4" s="36" t="s">
        <v>92</v>
      </c>
      <c r="BQ4" s="35" t="s">
        <v>71</v>
      </c>
      <c r="BR4" s="35" t="s">
        <v>156</v>
      </c>
      <c r="BS4" s="37"/>
      <c r="BT4" s="37"/>
      <c r="BU4" s="35" t="s">
        <v>94</v>
      </c>
      <c r="BV4" s="37"/>
      <c r="BW4" s="38"/>
    </row>
    <row r="5" spans="1:75">
      <c r="A5" s="34">
        <v>40</v>
      </c>
      <c r="B5" s="35" t="s">
        <v>547</v>
      </c>
      <c r="C5" s="35" t="s">
        <v>562</v>
      </c>
      <c r="D5" s="35" t="s">
        <v>84</v>
      </c>
      <c r="E5" s="35">
        <v>2016</v>
      </c>
      <c r="F5" s="35" t="s">
        <v>178</v>
      </c>
      <c r="G5" s="35" t="s">
        <v>179</v>
      </c>
      <c r="H5" s="35">
        <v>70</v>
      </c>
      <c r="I5" s="35" t="s">
        <v>87</v>
      </c>
      <c r="J5" s="36">
        <v>17014</v>
      </c>
      <c r="K5" s="36">
        <v>42706</v>
      </c>
      <c r="L5" s="36">
        <v>42711</v>
      </c>
      <c r="M5" s="35">
        <v>5</v>
      </c>
      <c r="N5" s="35" t="s">
        <v>89</v>
      </c>
      <c r="O5" s="35" t="s">
        <v>554</v>
      </c>
      <c r="P5" s="35" t="s">
        <v>180</v>
      </c>
      <c r="Q5" s="35" t="s">
        <v>92</v>
      </c>
      <c r="R5" s="35" t="s">
        <v>92</v>
      </c>
      <c r="S5" s="35">
        <v>63</v>
      </c>
      <c r="T5" s="35" t="s">
        <v>92</v>
      </c>
      <c r="U5" s="35" t="s">
        <v>92</v>
      </c>
      <c r="V5" s="37"/>
      <c r="W5" s="35" t="s">
        <v>92</v>
      </c>
      <c r="X5" s="35">
        <v>1</v>
      </c>
      <c r="Y5" s="35" t="s">
        <v>556</v>
      </c>
      <c r="Z5" s="35" t="s">
        <v>92</v>
      </c>
      <c r="AA5" s="35" t="s">
        <v>92</v>
      </c>
      <c r="AB5" s="35" t="s">
        <v>92</v>
      </c>
      <c r="AC5" s="35" t="e">
        <v>#VALUE!</v>
      </c>
      <c r="AD5" s="35" t="s">
        <v>563</v>
      </c>
      <c r="AE5" s="35" t="s">
        <v>92</v>
      </c>
      <c r="AF5" s="35" t="s">
        <v>122</v>
      </c>
      <c r="AG5" s="35" t="s">
        <v>92</v>
      </c>
      <c r="AH5" s="35">
        <v>10</v>
      </c>
      <c r="AI5" s="35">
        <v>0</v>
      </c>
      <c r="AJ5" s="35">
        <v>0</v>
      </c>
      <c r="AK5" s="36" t="s">
        <v>92</v>
      </c>
      <c r="AL5" s="36" t="s">
        <v>92</v>
      </c>
      <c r="AM5" s="35">
        <v>0</v>
      </c>
      <c r="AN5" s="35">
        <v>0</v>
      </c>
      <c r="AO5" s="35" t="s">
        <v>92</v>
      </c>
      <c r="AP5" s="35" t="s">
        <v>92</v>
      </c>
      <c r="AQ5" s="35" t="s">
        <v>92</v>
      </c>
      <c r="AR5" s="35" t="s">
        <v>92</v>
      </c>
      <c r="AS5" s="35" t="s">
        <v>95</v>
      </c>
      <c r="AT5" s="35" t="s">
        <v>95</v>
      </c>
      <c r="AU5" s="35" t="s">
        <v>95</v>
      </c>
      <c r="AV5" s="35" t="s">
        <v>92</v>
      </c>
      <c r="AW5" s="35" t="s">
        <v>92</v>
      </c>
      <c r="AX5" s="35" t="s">
        <v>95</v>
      </c>
      <c r="AY5" s="35" t="s">
        <v>96</v>
      </c>
      <c r="AZ5" s="35" t="s">
        <v>92</v>
      </c>
      <c r="BA5" s="35" t="s">
        <v>92</v>
      </c>
      <c r="BB5" s="35" t="s">
        <v>92</v>
      </c>
      <c r="BC5" s="35" t="s">
        <v>92</v>
      </c>
      <c r="BD5" s="35" t="s">
        <v>92</v>
      </c>
      <c r="BE5" s="35" t="s">
        <v>92</v>
      </c>
      <c r="BF5" s="35" t="s">
        <v>92</v>
      </c>
      <c r="BG5" s="35" t="s">
        <v>95</v>
      </c>
      <c r="BH5" s="35" t="s">
        <v>92</v>
      </c>
      <c r="BI5" s="35" t="s">
        <v>92</v>
      </c>
      <c r="BJ5" s="36" t="s">
        <v>92</v>
      </c>
      <c r="BK5" s="35">
        <v>0</v>
      </c>
      <c r="BL5" s="35" t="s">
        <v>95</v>
      </c>
      <c r="BM5" s="35" t="s">
        <v>94</v>
      </c>
      <c r="BN5" s="35" t="s">
        <v>105</v>
      </c>
      <c r="BO5" s="35" t="s">
        <v>94</v>
      </c>
      <c r="BP5" s="36" t="s">
        <v>92</v>
      </c>
      <c r="BQ5" s="35" t="s">
        <v>92</v>
      </c>
      <c r="BR5" s="35" t="s">
        <v>92</v>
      </c>
      <c r="BS5" s="37"/>
      <c r="BT5" s="37"/>
      <c r="BU5" s="37"/>
      <c r="BV5" s="37"/>
      <c r="BW5" s="38"/>
    </row>
    <row r="6" spans="1:75">
      <c r="A6" s="34">
        <v>90</v>
      </c>
      <c r="B6" s="35" t="s">
        <v>550</v>
      </c>
      <c r="C6" s="35" t="s">
        <v>564</v>
      </c>
      <c r="D6" s="35" t="s">
        <v>100</v>
      </c>
      <c r="E6" s="35">
        <v>2018</v>
      </c>
      <c r="F6" s="35" t="s">
        <v>188</v>
      </c>
      <c r="G6" s="35" t="s">
        <v>189</v>
      </c>
      <c r="H6" s="35">
        <v>78</v>
      </c>
      <c r="I6" s="35" t="s">
        <v>87</v>
      </c>
      <c r="J6" s="36">
        <v>13800</v>
      </c>
      <c r="K6" s="36">
        <v>43254</v>
      </c>
      <c r="L6" s="36">
        <v>43257</v>
      </c>
      <c r="M6" s="35">
        <v>3</v>
      </c>
      <c r="N6" s="35" t="s">
        <v>130</v>
      </c>
      <c r="O6" s="35" t="s">
        <v>565</v>
      </c>
      <c r="P6" s="35" t="s">
        <v>190</v>
      </c>
      <c r="Q6" s="35">
        <v>165</v>
      </c>
      <c r="R6" s="35">
        <v>54</v>
      </c>
      <c r="S6" s="35">
        <v>45</v>
      </c>
      <c r="T6" s="35" t="s">
        <v>92</v>
      </c>
      <c r="U6" s="35">
        <v>17</v>
      </c>
      <c r="V6" s="37"/>
      <c r="W6" s="35" t="s">
        <v>566</v>
      </c>
      <c r="X6" s="35">
        <v>1</v>
      </c>
      <c r="Y6" s="35" t="s">
        <v>556</v>
      </c>
      <c r="Z6" s="35">
        <v>17</v>
      </c>
      <c r="AA6" s="35" t="s">
        <v>567</v>
      </c>
      <c r="AB6" s="35" t="s">
        <v>92</v>
      </c>
      <c r="AC6" s="35" t="e">
        <v>#VALUE!</v>
      </c>
      <c r="AD6" s="35" t="s">
        <v>558</v>
      </c>
      <c r="AE6" s="35" t="s">
        <v>92</v>
      </c>
      <c r="AF6" s="35" t="s">
        <v>109</v>
      </c>
      <c r="AG6" s="35" t="s">
        <v>92</v>
      </c>
      <c r="AH6" s="35" t="s">
        <v>92</v>
      </c>
      <c r="AI6" s="35" t="s">
        <v>92</v>
      </c>
      <c r="AJ6" s="35" t="s">
        <v>92</v>
      </c>
      <c r="AK6" s="36">
        <v>43352</v>
      </c>
      <c r="AL6" s="36" t="s">
        <v>92</v>
      </c>
      <c r="AM6" s="35">
        <v>0</v>
      </c>
      <c r="AN6" s="35" t="s">
        <v>92</v>
      </c>
      <c r="AO6" s="35" t="s">
        <v>132</v>
      </c>
      <c r="AP6" s="35" t="s">
        <v>92</v>
      </c>
      <c r="AQ6" s="35" t="s">
        <v>92</v>
      </c>
      <c r="AR6" s="35" t="s">
        <v>92</v>
      </c>
      <c r="AS6" s="35" t="s">
        <v>95</v>
      </c>
      <c r="AT6" s="35" t="s">
        <v>94</v>
      </c>
      <c r="AU6" s="35" t="s">
        <v>95</v>
      </c>
      <c r="AV6" s="35" t="s">
        <v>92</v>
      </c>
      <c r="AW6" s="35" t="s">
        <v>92</v>
      </c>
      <c r="AX6" s="35" t="s">
        <v>95</v>
      </c>
      <c r="AY6" s="35" t="s">
        <v>96</v>
      </c>
      <c r="AZ6" s="35" t="s">
        <v>92</v>
      </c>
      <c r="BA6" s="35" t="s">
        <v>92</v>
      </c>
      <c r="BB6" s="35" t="s">
        <v>92</v>
      </c>
      <c r="BC6" s="35" t="s">
        <v>92</v>
      </c>
      <c r="BD6" s="35" t="s">
        <v>92</v>
      </c>
      <c r="BE6" s="35" t="s">
        <v>92</v>
      </c>
      <c r="BF6" s="35" t="s">
        <v>92</v>
      </c>
      <c r="BG6" s="35" t="s">
        <v>95</v>
      </c>
      <c r="BH6" s="35" t="s">
        <v>92</v>
      </c>
      <c r="BI6" s="35" t="s">
        <v>92</v>
      </c>
      <c r="BJ6" s="36" t="s">
        <v>92</v>
      </c>
      <c r="BK6" s="35" t="s">
        <v>92</v>
      </c>
      <c r="BL6" s="35" t="s">
        <v>94</v>
      </c>
      <c r="BM6" s="35" t="s">
        <v>95</v>
      </c>
      <c r="BN6" s="35" t="s">
        <v>97</v>
      </c>
      <c r="BO6" s="35" t="s">
        <v>94</v>
      </c>
      <c r="BP6" s="36">
        <v>43347</v>
      </c>
      <c r="BQ6" s="35" t="s">
        <v>71</v>
      </c>
      <c r="BR6" s="35" t="s">
        <v>191</v>
      </c>
      <c r="BS6" s="37"/>
      <c r="BT6" s="37"/>
      <c r="BU6" s="35" t="s">
        <v>94</v>
      </c>
      <c r="BV6" s="37"/>
      <c r="BW6" s="38"/>
    </row>
    <row r="7" spans="1:75">
      <c r="A7" s="34">
        <v>41</v>
      </c>
      <c r="B7" s="35" t="s">
        <v>547</v>
      </c>
      <c r="C7" s="35" t="s">
        <v>562</v>
      </c>
      <c r="D7" s="35" t="s">
        <v>84</v>
      </c>
      <c r="E7" s="35">
        <v>2016</v>
      </c>
      <c r="F7" s="35" t="s">
        <v>202</v>
      </c>
      <c r="G7" s="35" t="s">
        <v>203</v>
      </c>
      <c r="H7" s="35">
        <v>84</v>
      </c>
      <c r="I7" s="35" t="s">
        <v>87</v>
      </c>
      <c r="J7" s="36">
        <v>11950</v>
      </c>
      <c r="K7" s="36">
        <v>42709</v>
      </c>
      <c r="L7" s="36">
        <v>42731</v>
      </c>
      <c r="M7" s="35">
        <v>22</v>
      </c>
      <c r="N7" s="35" t="s">
        <v>130</v>
      </c>
      <c r="O7" s="35" t="s">
        <v>565</v>
      </c>
      <c r="P7" s="35" t="s">
        <v>131</v>
      </c>
      <c r="Q7" s="35" t="s">
        <v>92</v>
      </c>
      <c r="R7" s="35" t="s">
        <v>92</v>
      </c>
      <c r="S7" s="35" t="s">
        <v>92</v>
      </c>
      <c r="T7" s="35" t="s">
        <v>92</v>
      </c>
      <c r="U7" s="35" t="s">
        <v>92</v>
      </c>
      <c r="V7" s="37"/>
      <c r="W7" s="35" t="s">
        <v>92</v>
      </c>
      <c r="X7" s="35">
        <v>0</v>
      </c>
      <c r="Y7" s="35">
        <v>0</v>
      </c>
      <c r="Z7" s="35" t="s">
        <v>92</v>
      </c>
      <c r="AA7" s="35" t="s">
        <v>92</v>
      </c>
      <c r="AB7" s="35" t="s">
        <v>92</v>
      </c>
      <c r="AC7" s="35" t="e">
        <v>#VALUE!</v>
      </c>
      <c r="AD7" s="35" t="s">
        <v>563</v>
      </c>
      <c r="AE7" s="35">
        <v>14</v>
      </c>
      <c r="AF7" s="35" t="s">
        <v>104</v>
      </c>
      <c r="AG7" s="35" t="s">
        <v>92</v>
      </c>
      <c r="AH7" s="35">
        <v>300</v>
      </c>
      <c r="AI7" s="35">
        <v>0</v>
      </c>
      <c r="AJ7" s="35">
        <v>0</v>
      </c>
      <c r="AK7" s="36">
        <v>43096</v>
      </c>
      <c r="AL7" s="36">
        <v>42718</v>
      </c>
      <c r="AM7" s="35">
        <v>0</v>
      </c>
      <c r="AN7" s="35">
        <v>3</v>
      </c>
      <c r="AO7" s="35" t="s">
        <v>92</v>
      </c>
      <c r="AP7" s="35" t="s">
        <v>95</v>
      </c>
      <c r="AQ7" s="35" t="s">
        <v>95</v>
      </c>
      <c r="AR7" s="35" t="s">
        <v>92</v>
      </c>
      <c r="AS7" s="35" t="s">
        <v>94</v>
      </c>
      <c r="AT7" s="35" t="s">
        <v>95</v>
      </c>
      <c r="AU7" s="35" t="s">
        <v>95</v>
      </c>
      <c r="AV7" s="35" t="s">
        <v>92</v>
      </c>
      <c r="AW7" s="35" t="s">
        <v>92</v>
      </c>
      <c r="AX7" s="35" t="s">
        <v>94</v>
      </c>
      <c r="AY7" s="35" t="s">
        <v>113</v>
      </c>
      <c r="AZ7" s="35" t="s">
        <v>114</v>
      </c>
      <c r="BA7" s="35" t="s">
        <v>94</v>
      </c>
      <c r="BB7" s="35" t="s">
        <v>95</v>
      </c>
      <c r="BC7" s="35" t="s">
        <v>95</v>
      </c>
      <c r="BD7" s="35" t="s">
        <v>94</v>
      </c>
      <c r="BE7" s="35" t="s">
        <v>94</v>
      </c>
      <c r="BF7" s="35" t="s">
        <v>92</v>
      </c>
      <c r="BG7" s="35" t="s">
        <v>95</v>
      </c>
      <c r="BH7" s="35" t="s">
        <v>92</v>
      </c>
      <c r="BI7" s="35" t="s">
        <v>115</v>
      </c>
      <c r="BJ7" s="36" t="s">
        <v>92</v>
      </c>
      <c r="BK7" s="35">
        <v>26</v>
      </c>
      <c r="BL7" s="35" t="s">
        <v>95</v>
      </c>
      <c r="BM7" s="35" t="s">
        <v>94</v>
      </c>
      <c r="BN7" s="35" t="s">
        <v>105</v>
      </c>
      <c r="BO7" s="35" t="s">
        <v>94</v>
      </c>
      <c r="BP7" s="36">
        <v>42718</v>
      </c>
      <c r="BQ7" s="35" t="s">
        <v>71</v>
      </c>
      <c r="BR7" s="35" t="s">
        <v>204</v>
      </c>
      <c r="BS7" s="37"/>
      <c r="BT7" s="37"/>
      <c r="BU7" s="35" t="s">
        <v>94</v>
      </c>
      <c r="BV7" s="37"/>
      <c r="BW7" s="38"/>
    </row>
    <row r="8" spans="1:75">
      <c r="A8" s="34">
        <v>42</v>
      </c>
      <c r="B8" s="35" t="s">
        <v>547</v>
      </c>
      <c r="C8" s="35" t="s">
        <v>562</v>
      </c>
      <c r="D8" s="35" t="s">
        <v>84</v>
      </c>
      <c r="E8" s="35">
        <v>2016</v>
      </c>
      <c r="F8" s="35" t="s">
        <v>211</v>
      </c>
      <c r="G8" s="35" t="s">
        <v>212</v>
      </c>
      <c r="H8" s="35">
        <v>70</v>
      </c>
      <c r="I8" s="35" t="s">
        <v>136</v>
      </c>
      <c r="J8" s="36">
        <v>17072</v>
      </c>
      <c r="K8" s="36">
        <v>42709</v>
      </c>
      <c r="L8" s="36">
        <v>42716</v>
      </c>
      <c r="M8" s="35">
        <v>7</v>
      </c>
      <c r="N8" s="35" t="s">
        <v>89</v>
      </c>
      <c r="O8" s="35" t="s">
        <v>568</v>
      </c>
      <c r="P8" s="35" t="s">
        <v>103</v>
      </c>
      <c r="Q8" s="35">
        <v>174</v>
      </c>
      <c r="R8" s="35">
        <v>57</v>
      </c>
      <c r="S8" s="35">
        <v>59</v>
      </c>
      <c r="T8" s="35" t="s">
        <v>92</v>
      </c>
      <c r="U8" s="35">
        <v>19</v>
      </c>
      <c r="V8" s="37"/>
      <c r="W8" s="35" t="s">
        <v>569</v>
      </c>
      <c r="X8" s="35">
        <v>1</v>
      </c>
      <c r="Y8" s="35" t="s">
        <v>556</v>
      </c>
      <c r="Z8" s="35">
        <v>-4</v>
      </c>
      <c r="AA8" s="35" t="s">
        <v>557</v>
      </c>
      <c r="AB8" s="35" t="s">
        <v>92</v>
      </c>
      <c r="AC8" s="35" t="e">
        <v>#VALUE!</v>
      </c>
      <c r="AD8" s="35" t="s">
        <v>558</v>
      </c>
      <c r="AE8" s="35" t="s">
        <v>92</v>
      </c>
      <c r="AF8" s="35" t="s">
        <v>91</v>
      </c>
      <c r="AG8" s="35" t="s">
        <v>92</v>
      </c>
      <c r="AH8" s="35">
        <v>50</v>
      </c>
      <c r="AI8" s="35">
        <v>0</v>
      </c>
      <c r="AJ8" s="35">
        <v>0</v>
      </c>
      <c r="AK8" s="36">
        <v>42873</v>
      </c>
      <c r="AL8" s="36">
        <v>42732</v>
      </c>
      <c r="AM8" s="35">
        <v>0</v>
      </c>
      <c r="AN8" s="35">
        <v>0</v>
      </c>
      <c r="AO8" s="35" t="s">
        <v>92</v>
      </c>
      <c r="AP8" s="35" t="s">
        <v>92</v>
      </c>
      <c r="AQ8" s="35" t="s">
        <v>92</v>
      </c>
      <c r="AR8" s="35" t="s">
        <v>92</v>
      </c>
      <c r="AS8" s="35" t="s">
        <v>95</v>
      </c>
      <c r="AT8" s="35" t="s">
        <v>95</v>
      </c>
      <c r="AU8" s="35" t="s">
        <v>95</v>
      </c>
      <c r="AV8" s="35" t="s">
        <v>92</v>
      </c>
      <c r="AW8" s="35" t="s">
        <v>92</v>
      </c>
      <c r="AX8" s="35" t="s">
        <v>95</v>
      </c>
      <c r="AY8" s="35" t="s">
        <v>113</v>
      </c>
      <c r="AZ8" s="35" t="s">
        <v>114</v>
      </c>
      <c r="BA8" s="35" t="s">
        <v>94</v>
      </c>
      <c r="BB8" s="35" t="s">
        <v>92</v>
      </c>
      <c r="BC8" s="35" t="s">
        <v>92</v>
      </c>
      <c r="BD8" s="35" t="s">
        <v>92</v>
      </c>
      <c r="BE8" s="35" t="s">
        <v>92</v>
      </c>
      <c r="BF8" s="35" t="s">
        <v>92</v>
      </c>
      <c r="BG8" s="35" t="s">
        <v>95</v>
      </c>
      <c r="BH8" s="35" t="s">
        <v>92</v>
      </c>
      <c r="BI8" s="35" t="s">
        <v>115</v>
      </c>
      <c r="BJ8" s="36">
        <v>42614</v>
      </c>
      <c r="BK8" s="35">
        <v>0</v>
      </c>
      <c r="BL8" s="35" t="s">
        <v>95</v>
      </c>
      <c r="BM8" s="35" t="s">
        <v>94</v>
      </c>
      <c r="BN8" s="35" t="s">
        <v>105</v>
      </c>
      <c r="BO8" s="35" t="s">
        <v>94</v>
      </c>
      <c r="BP8" s="36">
        <v>42707</v>
      </c>
      <c r="BQ8" s="35" t="s">
        <v>213</v>
      </c>
      <c r="BR8" s="35" t="s">
        <v>214</v>
      </c>
      <c r="BS8" s="37"/>
      <c r="BT8" s="37"/>
      <c r="BU8" s="37"/>
      <c r="BV8" s="35" t="s">
        <v>94</v>
      </c>
      <c r="BW8" s="38"/>
    </row>
    <row r="9" spans="1:75">
      <c r="A9" s="34">
        <v>126</v>
      </c>
      <c r="B9" s="35" t="s">
        <v>549</v>
      </c>
      <c r="C9" s="35" t="s">
        <v>553</v>
      </c>
      <c r="D9" s="35" t="s">
        <v>84</v>
      </c>
      <c r="E9" s="35">
        <v>2017</v>
      </c>
      <c r="F9" s="35" t="s">
        <v>235</v>
      </c>
      <c r="G9" s="35" t="s">
        <v>126</v>
      </c>
      <c r="H9" s="35">
        <v>84</v>
      </c>
      <c r="I9" s="35" t="s">
        <v>87</v>
      </c>
      <c r="J9" s="36">
        <v>12250</v>
      </c>
      <c r="K9" s="36">
        <v>43053</v>
      </c>
      <c r="L9" s="36">
        <v>43078</v>
      </c>
      <c r="M9" s="35">
        <v>25</v>
      </c>
      <c r="N9" s="35" t="s">
        <v>130</v>
      </c>
      <c r="O9" s="35" t="s">
        <v>565</v>
      </c>
      <c r="P9" s="35" t="s">
        <v>236</v>
      </c>
      <c r="Q9" s="35">
        <v>163</v>
      </c>
      <c r="R9" s="35" t="s">
        <v>92</v>
      </c>
      <c r="S9" s="35">
        <v>45</v>
      </c>
      <c r="T9" s="35">
        <v>49</v>
      </c>
      <c r="U9" s="35">
        <v>17</v>
      </c>
      <c r="V9" s="37"/>
      <c r="W9" s="35" t="s">
        <v>566</v>
      </c>
      <c r="X9" s="35">
        <v>2</v>
      </c>
      <c r="Y9" s="35" t="s">
        <v>556</v>
      </c>
      <c r="Z9" s="35" t="s">
        <v>92</v>
      </c>
      <c r="AA9" s="35" t="s">
        <v>92</v>
      </c>
      <c r="AB9" s="35">
        <v>-9</v>
      </c>
      <c r="AC9" s="35">
        <v>9</v>
      </c>
      <c r="AD9" s="35" t="s">
        <v>563</v>
      </c>
      <c r="AE9" s="35">
        <v>27</v>
      </c>
      <c r="AF9" s="35" t="s">
        <v>104</v>
      </c>
      <c r="AG9" s="35" t="s">
        <v>92</v>
      </c>
      <c r="AH9" s="35" t="s">
        <v>92</v>
      </c>
      <c r="AI9" s="35" t="s">
        <v>92</v>
      </c>
      <c r="AJ9" s="35" t="s">
        <v>92</v>
      </c>
      <c r="AK9" s="36">
        <v>43078</v>
      </c>
      <c r="AL9" s="36">
        <v>43068</v>
      </c>
      <c r="AM9" s="35">
        <v>1</v>
      </c>
      <c r="AN9" s="35" t="s">
        <v>92</v>
      </c>
      <c r="AO9" s="35" t="s">
        <v>150</v>
      </c>
      <c r="AP9" s="35" t="s">
        <v>92</v>
      </c>
      <c r="AQ9" s="35" t="s">
        <v>92</v>
      </c>
      <c r="AR9" s="35" t="s">
        <v>151</v>
      </c>
      <c r="AS9" s="35" t="s">
        <v>94</v>
      </c>
      <c r="AT9" s="35" t="s">
        <v>95</v>
      </c>
      <c r="AU9" s="35" t="s">
        <v>94</v>
      </c>
      <c r="AV9" s="35" t="s">
        <v>92</v>
      </c>
      <c r="AW9" s="35" t="s">
        <v>94</v>
      </c>
      <c r="AX9" s="35" t="s">
        <v>95</v>
      </c>
      <c r="AY9" s="35" t="s">
        <v>96</v>
      </c>
      <c r="AZ9" s="35" t="s">
        <v>92</v>
      </c>
      <c r="BA9" s="35" t="s">
        <v>92</v>
      </c>
      <c r="BB9" s="35" t="s">
        <v>92</v>
      </c>
      <c r="BC9" s="35" t="s">
        <v>92</v>
      </c>
      <c r="BD9" s="35" t="s">
        <v>92</v>
      </c>
      <c r="BE9" s="35" t="s">
        <v>92</v>
      </c>
      <c r="BF9" s="35" t="s">
        <v>92</v>
      </c>
      <c r="BG9" s="35" t="s">
        <v>95</v>
      </c>
      <c r="BH9" s="35" t="s">
        <v>92</v>
      </c>
      <c r="BI9" s="35" t="s">
        <v>92</v>
      </c>
      <c r="BJ9" s="36" t="s">
        <v>92</v>
      </c>
      <c r="BK9" s="35" t="s">
        <v>92</v>
      </c>
      <c r="BL9" s="35" t="s">
        <v>94</v>
      </c>
      <c r="BM9" s="35" t="s">
        <v>95</v>
      </c>
      <c r="BN9" s="35" t="s">
        <v>97</v>
      </c>
      <c r="BO9" s="35" t="s">
        <v>94</v>
      </c>
      <c r="BP9" s="36">
        <v>43054</v>
      </c>
      <c r="BQ9" s="35" t="s">
        <v>71</v>
      </c>
      <c r="BR9" s="35" t="s">
        <v>237</v>
      </c>
      <c r="BS9" s="37"/>
      <c r="BT9" s="37"/>
      <c r="BU9" s="35" t="s">
        <v>94</v>
      </c>
      <c r="BV9" s="37"/>
      <c r="BW9" s="38"/>
    </row>
    <row r="10" spans="1:75">
      <c r="A10" s="34">
        <v>132</v>
      </c>
      <c r="B10" s="35" t="s">
        <v>549</v>
      </c>
      <c r="C10" s="35" t="s">
        <v>553</v>
      </c>
      <c r="D10" s="35" t="s">
        <v>84</v>
      </c>
      <c r="E10" s="35">
        <v>2017</v>
      </c>
      <c r="F10" s="35" t="s">
        <v>271</v>
      </c>
      <c r="G10" s="35" t="s">
        <v>272</v>
      </c>
      <c r="H10" s="35">
        <v>71</v>
      </c>
      <c r="I10" s="35" t="s">
        <v>136</v>
      </c>
      <c r="J10" s="36">
        <v>16890</v>
      </c>
      <c r="K10" s="36">
        <v>43052</v>
      </c>
      <c r="L10" s="36">
        <v>43083</v>
      </c>
      <c r="M10" s="35">
        <v>31</v>
      </c>
      <c r="N10" s="35" t="s">
        <v>89</v>
      </c>
      <c r="O10" s="35" t="s">
        <v>174</v>
      </c>
      <c r="P10" s="35" t="s">
        <v>174</v>
      </c>
      <c r="Q10" s="35">
        <v>174</v>
      </c>
      <c r="R10" s="35" t="s">
        <v>92</v>
      </c>
      <c r="S10" s="35">
        <v>72</v>
      </c>
      <c r="T10" s="35">
        <v>70</v>
      </c>
      <c r="U10" s="35">
        <v>24</v>
      </c>
      <c r="V10" s="37"/>
      <c r="W10" s="35" t="s">
        <v>555</v>
      </c>
      <c r="X10" s="35">
        <v>3</v>
      </c>
      <c r="Y10" s="35" t="s">
        <v>556</v>
      </c>
      <c r="Z10" s="35" t="s">
        <v>92</v>
      </c>
      <c r="AA10" s="35" t="s">
        <v>92</v>
      </c>
      <c r="AB10" s="35">
        <v>3</v>
      </c>
      <c r="AC10" s="35">
        <v>-3</v>
      </c>
      <c r="AD10" s="35" t="s">
        <v>563</v>
      </c>
      <c r="AE10" s="35">
        <v>19</v>
      </c>
      <c r="AF10" s="35" t="s">
        <v>104</v>
      </c>
      <c r="AG10" s="35" t="s">
        <v>92</v>
      </c>
      <c r="AH10" s="35" t="s">
        <v>92</v>
      </c>
      <c r="AI10" s="35" t="s">
        <v>92</v>
      </c>
      <c r="AJ10" s="35" t="s">
        <v>92</v>
      </c>
      <c r="AK10" s="36">
        <v>43277</v>
      </c>
      <c r="AL10" s="36">
        <v>43250</v>
      </c>
      <c r="AM10" s="35">
        <v>0</v>
      </c>
      <c r="AN10" s="35" t="s">
        <v>92</v>
      </c>
      <c r="AO10" s="35" t="s">
        <v>92</v>
      </c>
      <c r="AP10" s="35" t="s">
        <v>95</v>
      </c>
      <c r="AQ10" s="35" t="s">
        <v>92</v>
      </c>
      <c r="AR10" s="35" t="s">
        <v>151</v>
      </c>
      <c r="AS10" s="35" t="s">
        <v>94</v>
      </c>
      <c r="AT10" s="35" t="s">
        <v>94</v>
      </c>
      <c r="AU10" s="35" t="s">
        <v>94</v>
      </c>
      <c r="AV10" s="35" t="s">
        <v>92</v>
      </c>
      <c r="AW10" s="35" t="s">
        <v>94</v>
      </c>
      <c r="AX10" s="35" t="s">
        <v>94</v>
      </c>
      <c r="AY10" s="35" t="s">
        <v>113</v>
      </c>
      <c r="AZ10" s="35" t="s">
        <v>92</v>
      </c>
      <c r="BA10" s="35" t="s">
        <v>94</v>
      </c>
      <c r="BB10" s="35" t="s">
        <v>95</v>
      </c>
      <c r="BC10" s="35" t="s">
        <v>92</v>
      </c>
      <c r="BD10" s="35" t="s">
        <v>92</v>
      </c>
      <c r="BE10" s="35" t="s">
        <v>92</v>
      </c>
      <c r="BF10" s="35" t="s">
        <v>92</v>
      </c>
      <c r="BG10" s="35" t="s">
        <v>94</v>
      </c>
      <c r="BH10" s="35" t="s">
        <v>92</v>
      </c>
      <c r="BI10" s="35" t="s">
        <v>115</v>
      </c>
      <c r="BJ10" s="36" t="s">
        <v>92</v>
      </c>
      <c r="BK10" s="35" t="s">
        <v>92</v>
      </c>
      <c r="BL10" s="35" t="s">
        <v>95</v>
      </c>
      <c r="BM10" s="35" t="s">
        <v>94</v>
      </c>
      <c r="BN10" s="35" t="s">
        <v>105</v>
      </c>
      <c r="BO10" s="35" t="s">
        <v>94</v>
      </c>
      <c r="BP10" s="36">
        <v>43060</v>
      </c>
      <c r="BQ10" s="35" t="s">
        <v>71</v>
      </c>
      <c r="BR10" s="35" t="s">
        <v>273</v>
      </c>
      <c r="BS10" s="37"/>
      <c r="BT10" s="37"/>
      <c r="BU10" s="35" t="s">
        <v>94</v>
      </c>
      <c r="BV10" s="37"/>
      <c r="BW10" s="38"/>
    </row>
    <row r="11" spans="1:75">
      <c r="A11" s="34">
        <v>69</v>
      </c>
      <c r="B11" s="35" t="s">
        <v>547</v>
      </c>
      <c r="C11" s="35" t="s">
        <v>562</v>
      </c>
      <c r="D11" s="35" t="s">
        <v>84</v>
      </c>
      <c r="E11" s="35">
        <v>2016</v>
      </c>
      <c r="F11" s="35" t="s">
        <v>279</v>
      </c>
      <c r="G11" s="35" t="s">
        <v>184</v>
      </c>
      <c r="H11" s="35">
        <v>62</v>
      </c>
      <c r="I11" s="35" t="s">
        <v>136</v>
      </c>
      <c r="J11" s="36">
        <v>19974</v>
      </c>
      <c r="K11" s="36">
        <v>43076</v>
      </c>
      <c r="L11" s="36">
        <v>43084</v>
      </c>
      <c r="M11" s="35">
        <v>8</v>
      </c>
      <c r="N11" s="35" t="s">
        <v>89</v>
      </c>
      <c r="O11" s="35" t="s">
        <v>568</v>
      </c>
      <c r="P11" s="35" t="s">
        <v>262</v>
      </c>
      <c r="Q11" s="35">
        <v>170</v>
      </c>
      <c r="R11" s="35">
        <v>65</v>
      </c>
      <c r="S11" s="35">
        <v>70</v>
      </c>
      <c r="T11" s="35">
        <v>72</v>
      </c>
      <c r="U11" s="35">
        <v>24</v>
      </c>
      <c r="V11" s="37"/>
      <c r="W11" s="35" t="s">
        <v>555</v>
      </c>
      <c r="X11" s="35">
        <v>2</v>
      </c>
      <c r="Y11" s="35" t="s">
        <v>556</v>
      </c>
      <c r="Z11" s="35">
        <v>-8</v>
      </c>
      <c r="AA11" s="35" t="s">
        <v>557</v>
      </c>
      <c r="AB11" s="35">
        <v>-3</v>
      </c>
      <c r="AC11" s="35">
        <v>3</v>
      </c>
      <c r="AD11" s="35" t="s">
        <v>558</v>
      </c>
      <c r="AE11" s="35">
        <v>13</v>
      </c>
      <c r="AF11" s="35" t="s">
        <v>104</v>
      </c>
      <c r="AG11" s="35" t="s">
        <v>92</v>
      </c>
      <c r="AH11" s="35">
        <v>0</v>
      </c>
      <c r="AI11" s="35">
        <v>0</v>
      </c>
      <c r="AJ11" s="35">
        <v>0</v>
      </c>
      <c r="AK11" s="36">
        <v>42736</v>
      </c>
      <c r="AL11" s="36" t="s">
        <v>92</v>
      </c>
      <c r="AM11" s="35">
        <v>0</v>
      </c>
      <c r="AN11" s="35">
        <v>3</v>
      </c>
      <c r="AO11" s="35" t="s">
        <v>92</v>
      </c>
      <c r="AP11" s="35" t="s">
        <v>92</v>
      </c>
      <c r="AQ11" s="35" t="s">
        <v>92</v>
      </c>
      <c r="AR11" s="35" t="s">
        <v>92</v>
      </c>
      <c r="AS11" s="35" t="s">
        <v>94</v>
      </c>
      <c r="AT11" s="35" t="s">
        <v>95</v>
      </c>
      <c r="AU11" s="35" t="s">
        <v>95</v>
      </c>
      <c r="AV11" s="35" t="s">
        <v>92</v>
      </c>
      <c r="AW11" s="35" t="s">
        <v>92</v>
      </c>
      <c r="AX11" s="35" t="s">
        <v>94</v>
      </c>
      <c r="AY11" s="35" t="s">
        <v>113</v>
      </c>
      <c r="AZ11" s="35" t="s">
        <v>114</v>
      </c>
      <c r="BA11" s="35" t="s">
        <v>94</v>
      </c>
      <c r="BB11" s="35" t="s">
        <v>92</v>
      </c>
      <c r="BC11" s="35" t="s">
        <v>92</v>
      </c>
      <c r="BD11" s="35" t="s">
        <v>92</v>
      </c>
      <c r="BE11" s="35" t="s">
        <v>92</v>
      </c>
      <c r="BF11" s="35" t="s">
        <v>92</v>
      </c>
      <c r="BG11" s="35" t="s">
        <v>92</v>
      </c>
      <c r="BH11" s="35" t="s">
        <v>92</v>
      </c>
      <c r="BI11" s="35" t="s">
        <v>92</v>
      </c>
      <c r="BJ11" s="36">
        <v>42675</v>
      </c>
      <c r="BK11" s="35">
        <v>0</v>
      </c>
      <c r="BL11" s="35" t="s">
        <v>94</v>
      </c>
      <c r="BM11" s="35" t="s">
        <v>95</v>
      </c>
      <c r="BN11" s="35" t="s">
        <v>97</v>
      </c>
      <c r="BO11" s="35" t="s">
        <v>94</v>
      </c>
      <c r="BP11" s="36">
        <v>42720</v>
      </c>
      <c r="BQ11" s="35" t="s">
        <v>71</v>
      </c>
      <c r="BR11" s="35" t="s">
        <v>280</v>
      </c>
      <c r="BS11" s="37"/>
      <c r="BT11" s="37"/>
      <c r="BU11" s="35" t="s">
        <v>94</v>
      </c>
      <c r="BV11" s="37"/>
      <c r="BW11" s="38"/>
    </row>
    <row r="12" spans="1:75">
      <c r="A12" s="34">
        <v>147</v>
      </c>
      <c r="B12" s="35" t="s">
        <v>549</v>
      </c>
      <c r="C12" s="35" t="s">
        <v>553</v>
      </c>
      <c r="D12" s="35" t="s">
        <v>84</v>
      </c>
      <c r="E12" s="35">
        <v>2017</v>
      </c>
      <c r="F12" s="35" t="s">
        <v>286</v>
      </c>
      <c r="G12" s="35" t="s">
        <v>287</v>
      </c>
      <c r="H12" s="35">
        <v>74</v>
      </c>
      <c r="I12" s="35" t="s">
        <v>87</v>
      </c>
      <c r="J12" s="36">
        <v>15833</v>
      </c>
      <c r="K12" s="36">
        <v>43075</v>
      </c>
      <c r="L12" s="36">
        <v>43090</v>
      </c>
      <c r="M12" s="35">
        <v>15</v>
      </c>
      <c r="N12" s="35" t="s">
        <v>89</v>
      </c>
      <c r="O12" s="35" t="s">
        <v>554</v>
      </c>
      <c r="P12" s="35" t="s">
        <v>90</v>
      </c>
      <c r="Q12" s="35">
        <v>160</v>
      </c>
      <c r="R12" s="35">
        <v>44</v>
      </c>
      <c r="S12" s="35">
        <v>40</v>
      </c>
      <c r="T12" s="35">
        <v>42</v>
      </c>
      <c r="U12" s="35">
        <v>16</v>
      </c>
      <c r="V12" s="37"/>
      <c r="W12" s="35" t="s">
        <v>566</v>
      </c>
      <c r="X12" s="35">
        <v>2</v>
      </c>
      <c r="Y12" s="35" t="s">
        <v>556</v>
      </c>
      <c r="Z12" s="35">
        <v>9</v>
      </c>
      <c r="AA12" s="35" t="s">
        <v>567</v>
      </c>
      <c r="AB12" s="35">
        <v>-5</v>
      </c>
      <c r="AC12" s="35">
        <v>5</v>
      </c>
      <c r="AD12" s="35" t="s">
        <v>558</v>
      </c>
      <c r="AE12" s="35" t="s">
        <v>92</v>
      </c>
      <c r="AF12" s="35" t="s">
        <v>104</v>
      </c>
      <c r="AG12" s="35" t="s">
        <v>92</v>
      </c>
      <c r="AH12" s="35" t="s">
        <v>92</v>
      </c>
      <c r="AI12" s="35" t="s">
        <v>92</v>
      </c>
      <c r="AJ12" s="35" t="s">
        <v>92</v>
      </c>
      <c r="AK12" s="36">
        <v>43332</v>
      </c>
      <c r="AL12" s="36">
        <v>43208</v>
      </c>
      <c r="AM12" s="35">
        <v>1</v>
      </c>
      <c r="AN12" s="35">
        <v>2</v>
      </c>
      <c r="AO12" s="35" t="s">
        <v>288</v>
      </c>
      <c r="AP12" s="35" t="s">
        <v>95</v>
      </c>
      <c r="AQ12" s="35" t="s">
        <v>92</v>
      </c>
      <c r="AR12" s="35" t="s">
        <v>92</v>
      </c>
      <c r="AS12" s="35" t="s">
        <v>94</v>
      </c>
      <c r="AT12" s="35" t="s">
        <v>94</v>
      </c>
      <c r="AU12" s="35" t="s">
        <v>94</v>
      </c>
      <c r="AV12" s="35" t="s">
        <v>94</v>
      </c>
      <c r="AW12" s="35" t="s">
        <v>92</v>
      </c>
      <c r="AX12" s="35" t="s">
        <v>94</v>
      </c>
      <c r="AY12" s="35" t="s">
        <v>113</v>
      </c>
      <c r="AZ12" s="35" t="s">
        <v>114</v>
      </c>
      <c r="BA12" s="35" t="s">
        <v>92</v>
      </c>
      <c r="BB12" s="35" t="s">
        <v>92</v>
      </c>
      <c r="BC12" s="35" t="s">
        <v>92</v>
      </c>
      <c r="BD12" s="35" t="s">
        <v>92</v>
      </c>
      <c r="BE12" s="35" t="s">
        <v>92</v>
      </c>
      <c r="BF12" s="35" t="s">
        <v>92</v>
      </c>
      <c r="BG12" s="35" t="s">
        <v>95</v>
      </c>
      <c r="BH12" s="35" t="s">
        <v>92</v>
      </c>
      <c r="BI12" s="35" t="s">
        <v>92</v>
      </c>
      <c r="BJ12" s="36" t="s">
        <v>92</v>
      </c>
      <c r="BK12" s="35" t="s">
        <v>92</v>
      </c>
      <c r="BL12" s="35" t="s">
        <v>95</v>
      </c>
      <c r="BM12" s="35" t="s">
        <v>94</v>
      </c>
      <c r="BN12" s="35" t="s">
        <v>105</v>
      </c>
      <c r="BO12" s="35" t="s">
        <v>94</v>
      </c>
      <c r="BP12" s="36">
        <v>43073</v>
      </c>
      <c r="BQ12" s="35" t="s">
        <v>289</v>
      </c>
      <c r="BR12" s="35" t="s">
        <v>290</v>
      </c>
      <c r="BS12" s="37"/>
      <c r="BT12" s="37"/>
      <c r="BU12" s="37"/>
      <c r="BV12" s="37"/>
      <c r="BW12" s="38"/>
    </row>
    <row r="13" spans="1:75">
      <c r="A13" s="34">
        <v>46</v>
      </c>
      <c r="B13" s="35" t="s">
        <v>547</v>
      </c>
      <c r="C13" s="35" t="s">
        <v>562</v>
      </c>
      <c r="D13" s="35" t="s">
        <v>84</v>
      </c>
      <c r="E13" s="35">
        <v>2016</v>
      </c>
      <c r="F13" s="35" t="s">
        <v>305</v>
      </c>
      <c r="G13" s="35" t="s">
        <v>306</v>
      </c>
      <c r="H13" s="35">
        <v>71</v>
      </c>
      <c r="I13" s="35" t="s">
        <v>87</v>
      </c>
      <c r="J13" s="36">
        <v>16719</v>
      </c>
      <c r="K13" s="36">
        <v>42688</v>
      </c>
      <c r="L13" s="36">
        <v>42739</v>
      </c>
      <c r="M13" s="35">
        <v>51</v>
      </c>
      <c r="N13" s="35" t="s">
        <v>89</v>
      </c>
      <c r="O13" s="35" t="s">
        <v>554</v>
      </c>
      <c r="P13" s="35" t="s">
        <v>180</v>
      </c>
      <c r="Q13" s="35">
        <v>166</v>
      </c>
      <c r="R13" s="35">
        <v>78</v>
      </c>
      <c r="S13" s="35">
        <v>70</v>
      </c>
      <c r="T13" s="35" t="s">
        <v>92</v>
      </c>
      <c r="U13" s="35">
        <v>25</v>
      </c>
      <c r="V13" s="37"/>
      <c r="W13" s="35" t="s">
        <v>555</v>
      </c>
      <c r="X13" s="35">
        <v>1</v>
      </c>
      <c r="Y13" s="35" t="s">
        <v>556</v>
      </c>
      <c r="Z13" s="35">
        <v>10</v>
      </c>
      <c r="AA13" s="35" t="s">
        <v>567</v>
      </c>
      <c r="AB13" s="35" t="s">
        <v>92</v>
      </c>
      <c r="AC13" s="35" t="e">
        <v>#VALUE!</v>
      </c>
      <c r="AD13" s="35" t="s">
        <v>558</v>
      </c>
      <c r="AE13" s="35" t="s">
        <v>92</v>
      </c>
      <c r="AF13" s="35" t="s">
        <v>122</v>
      </c>
      <c r="AG13" s="35" t="s">
        <v>92</v>
      </c>
      <c r="AH13" s="35">
        <v>0</v>
      </c>
      <c r="AI13" s="35">
        <v>0</v>
      </c>
      <c r="AJ13" s="35">
        <v>0</v>
      </c>
      <c r="AK13" s="36">
        <v>42739</v>
      </c>
      <c r="AL13" s="36">
        <v>42725</v>
      </c>
      <c r="AM13" s="35">
        <v>0</v>
      </c>
      <c r="AN13" s="35">
        <v>0</v>
      </c>
      <c r="AO13" s="35" t="s">
        <v>92</v>
      </c>
      <c r="AP13" s="35" t="s">
        <v>92</v>
      </c>
      <c r="AQ13" s="35" t="s">
        <v>92</v>
      </c>
      <c r="AR13" s="35" t="s">
        <v>92</v>
      </c>
      <c r="AS13" s="35" t="s">
        <v>94</v>
      </c>
      <c r="AT13" s="35" t="s">
        <v>95</v>
      </c>
      <c r="AU13" s="35" t="s">
        <v>95</v>
      </c>
      <c r="AV13" s="35" t="s">
        <v>92</v>
      </c>
      <c r="AW13" s="35" t="s">
        <v>92</v>
      </c>
      <c r="AX13" s="35" t="s">
        <v>95</v>
      </c>
      <c r="AY13" s="35" t="s">
        <v>113</v>
      </c>
      <c r="AZ13" s="35" t="s">
        <v>114</v>
      </c>
      <c r="BA13" s="35" t="s">
        <v>92</v>
      </c>
      <c r="BB13" s="35" t="s">
        <v>92</v>
      </c>
      <c r="BC13" s="35" t="s">
        <v>92</v>
      </c>
      <c r="BD13" s="35" t="s">
        <v>92</v>
      </c>
      <c r="BE13" s="35" t="s">
        <v>92</v>
      </c>
      <c r="BF13" s="35" t="s">
        <v>92</v>
      </c>
      <c r="BG13" s="35" t="s">
        <v>95</v>
      </c>
      <c r="BH13" s="35" t="s">
        <v>92</v>
      </c>
      <c r="BI13" s="35" t="s">
        <v>92</v>
      </c>
      <c r="BJ13" s="36">
        <v>42583</v>
      </c>
      <c r="BK13" s="35">
        <v>0</v>
      </c>
      <c r="BL13" s="35" t="s">
        <v>95</v>
      </c>
      <c r="BM13" s="35" t="s">
        <v>94</v>
      </c>
      <c r="BN13" s="35" t="s">
        <v>105</v>
      </c>
      <c r="BO13" s="35" t="s">
        <v>94</v>
      </c>
      <c r="BP13" s="36">
        <v>42738</v>
      </c>
      <c r="BQ13" s="35" t="s">
        <v>307</v>
      </c>
      <c r="BR13" s="35" t="s">
        <v>308</v>
      </c>
      <c r="BS13" s="37"/>
      <c r="BT13" s="35" t="s">
        <v>94</v>
      </c>
      <c r="BU13" s="35" t="s">
        <v>94</v>
      </c>
      <c r="BV13" s="37"/>
      <c r="BW13" s="38"/>
    </row>
    <row r="14" spans="1:75">
      <c r="A14" s="34">
        <v>13</v>
      </c>
      <c r="B14" s="35" t="s">
        <v>548</v>
      </c>
      <c r="C14" s="35" t="s">
        <v>559</v>
      </c>
      <c r="D14" s="35" t="s">
        <v>100</v>
      </c>
      <c r="E14" s="35">
        <v>2017</v>
      </c>
      <c r="F14" s="35" t="s">
        <v>321</v>
      </c>
      <c r="G14" s="35" t="s">
        <v>570</v>
      </c>
      <c r="H14" s="35">
        <v>84</v>
      </c>
      <c r="I14" s="35" t="s">
        <v>136</v>
      </c>
      <c r="J14" s="36">
        <v>11529</v>
      </c>
      <c r="K14" s="36">
        <v>42885</v>
      </c>
      <c r="L14" s="36">
        <v>42904</v>
      </c>
      <c r="M14" s="35">
        <v>19</v>
      </c>
      <c r="N14" s="35" t="s">
        <v>130</v>
      </c>
      <c r="O14" s="35" t="s">
        <v>565</v>
      </c>
      <c r="P14" s="35" t="s">
        <v>323</v>
      </c>
      <c r="Q14" s="35">
        <v>168</v>
      </c>
      <c r="R14" s="35">
        <v>70</v>
      </c>
      <c r="S14" s="35">
        <v>65</v>
      </c>
      <c r="T14" s="35">
        <v>69</v>
      </c>
      <c r="U14" s="35">
        <v>23</v>
      </c>
      <c r="V14" s="37"/>
      <c r="W14" s="35" t="s">
        <v>555</v>
      </c>
      <c r="X14" s="35">
        <v>3</v>
      </c>
      <c r="Y14" s="35" t="s">
        <v>556</v>
      </c>
      <c r="Z14" s="35">
        <v>7</v>
      </c>
      <c r="AA14" s="35" t="s">
        <v>567</v>
      </c>
      <c r="AB14" s="35">
        <v>-6</v>
      </c>
      <c r="AC14" s="35">
        <v>6</v>
      </c>
      <c r="AD14" s="35" t="s">
        <v>558</v>
      </c>
      <c r="AE14" s="35">
        <v>29</v>
      </c>
      <c r="AF14" s="35" t="s">
        <v>104</v>
      </c>
      <c r="AG14" s="35" t="s">
        <v>92</v>
      </c>
      <c r="AH14" s="35">
        <v>0</v>
      </c>
      <c r="AI14" s="35">
        <v>0</v>
      </c>
      <c r="AJ14" s="35">
        <v>0</v>
      </c>
      <c r="AK14" s="36">
        <v>42952</v>
      </c>
      <c r="AL14" s="36">
        <v>42837</v>
      </c>
      <c r="AM14" s="35">
        <v>0</v>
      </c>
      <c r="AN14" s="35">
        <v>3</v>
      </c>
      <c r="AO14" s="35" t="s">
        <v>92</v>
      </c>
      <c r="AP14" s="35" t="s">
        <v>92</v>
      </c>
      <c r="AQ14" s="35" t="s">
        <v>92</v>
      </c>
      <c r="AR14" s="35" t="s">
        <v>92</v>
      </c>
      <c r="AS14" s="35" t="s">
        <v>94</v>
      </c>
      <c r="AT14" s="35" t="s">
        <v>95</v>
      </c>
      <c r="AU14" s="35" t="s">
        <v>94</v>
      </c>
      <c r="AV14" s="35" t="s">
        <v>94</v>
      </c>
      <c r="AW14" s="35" t="s">
        <v>92</v>
      </c>
      <c r="AX14" s="35" t="s">
        <v>92</v>
      </c>
      <c r="AY14" s="35" t="s">
        <v>96</v>
      </c>
      <c r="AZ14" s="35" t="s">
        <v>92</v>
      </c>
      <c r="BA14" s="35" t="s">
        <v>92</v>
      </c>
      <c r="BB14" s="35" t="s">
        <v>92</v>
      </c>
      <c r="BC14" s="35" t="s">
        <v>92</v>
      </c>
      <c r="BD14" s="35" t="s">
        <v>92</v>
      </c>
      <c r="BE14" s="35" t="s">
        <v>92</v>
      </c>
      <c r="BF14" s="35" t="s">
        <v>92</v>
      </c>
      <c r="BG14" s="35" t="s">
        <v>94</v>
      </c>
      <c r="BH14" s="35" t="s">
        <v>92</v>
      </c>
      <c r="BI14" s="35" t="s">
        <v>92</v>
      </c>
      <c r="BJ14" s="36" t="s">
        <v>92</v>
      </c>
      <c r="BK14" s="35" t="s">
        <v>92</v>
      </c>
      <c r="BL14" s="35" t="s">
        <v>95</v>
      </c>
      <c r="BM14" s="35" t="s">
        <v>94</v>
      </c>
      <c r="BN14" s="35" t="s">
        <v>105</v>
      </c>
      <c r="BO14" s="35" t="s">
        <v>94</v>
      </c>
      <c r="BP14" s="36">
        <v>42896</v>
      </c>
      <c r="BQ14" s="35" t="s">
        <v>324</v>
      </c>
      <c r="BR14" s="35" t="s">
        <v>92</v>
      </c>
      <c r="BS14" s="37"/>
      <c r="BT14" s="37"/>
      <c r="BU14" s="35" t="s">
        <v>94</v>
      </c>
      <c r="BV14" s="37"/>
      <c r="BW14" s="38"/>
    </row>
    <row r="15" spans="1:75">
      <c r="A15" s="34">
        <v>100</v>
      </c>
      <c r="B15" s="35" t="s">
        <v>550</v>
      </c>
      <c r="C15" s="35" t="s">
        <v>564</v>
      </c>
      <c r="D15" s="35" t="s">
        <v>100</v>
      </c>
      <c r="E15" s="35">
        <v>2018</v>
      </c>
      <c r="F15" s="35" t="s">
        <v>355</v>
      </c>
      <c r="G15" s="35" t="s">
        <v>356</v>
      </c>
      <c r="H15" s="35">
        <v>91</v>
      </c>
      <c r="I15" s="35" t="s">
        <v>136</v>
      </c>
      <c r="J15" s="36">
        <v>10224</v>
      </c>
      <c r="K15" s="36">
        <v>43227</v>
      </c>
      <c r="L15" s="36">
        <v>43262</v>
      </c>
      <c r="M15" s="35">
        <v>35</v>
      </c>
      <c r="N15" s="35" t="s">
        <v>130</v>
      </c>
      <c r="O15" s="35" t="s">
        <v>565</v>
      </c>
      <c r="P15" s="35" t="s">
        <v>131</v>
      </c>
      <c r="Q15" s="35">
        <v>175</v>
      </c>
      <c r="R15" s="35">
        <v>89</v>
      </c>
      <c r="S15" s="35">
        <v>78</v>
      </c>
      <c r="T15" s="35" t="s">
        <v>92</v>
      </c>
      <c r="U15" s="35">
        <v>25</v>
      </c>
      <c r="V15" s="37"/>
      <c r="W15" s="35" t="s">
        <v>555</v>
      </c>
      <c r="X15" s="35">
        <v>1</v>
      </c>
      <c r="Y15" s="35" t="s">
        <v>556</v>
      </c>
      <c r="Z15" s="35">
        <v>12</v>
      </c>
      <c r="AA15" s="35" t="s">
        <v>567</v>
      </c>
      <c r="AB15" s="35" t="s">
        <v>92</v>
      </c>
      <c r="AC15" s="35" t="e">
        <v>#VALUE!</v>
      </c>
      <c r="AD15" s="35" t="s">
        <v>558</v>
      </c>
      <c r="AE15" s="35">
        <v>20</v>
      </c>
      <c r="AF15" s="35" t="s">
        <v>104</v>
      </c>
      <c r="AG15" s="35" t="s">
        <v>92</v>
      </c>
      <c r="AH15" s="35">
        <v>100</v>
      </c>
      <c r="AI15" s="35" t="s">
        <v>94</v>
      </c>
      <c r="AJ15" s="35">
        <v>0.62</v>
      </c>
      <c r="AK15" s="36">
        <v>43293</v>
      </c>
      <c r="AL15" s="36">
        <v>43270</v>
      </c>
      <c r="AM15" s="35">
        <v>2</v>
      </c>
      <c r="AN15" s="35">
        <v>2</v>
      </c>
      <c r="AO15" s="35" t="s">
        <v>150</v>
      </c>
      <c r="AP15" s="35" t="s">
        <v>94</v>
      </c>
      <c r="AQ15" s="35" t="s">
        <v>94</v>
      </c>
      <c r="AR15" s="35" t="s">
        <v>166</v>
      </c>
      <c r="AS15" s="35" t="s">
        <v>94</v>
      </c>
      <c r="AT15" s="35" t="s">
        <v>95</v>
      </c>
      <c r="AU15" s="35" t="s">
        <v>94</v>
      </c>
      <c r="AV15" s="35" t="s">
        <v>94</v>
      </c>
      <c r="AW15" s="35" t="s">
        <v>94</v>
      </c>
      <c r="AX15" s="35" t="s">
        <v>94</v>
      </c>
      <c r="AY15" s="35" t="s">
        <v>96</v>
      </c>
      <c r="AZ15" s="35" t="s">
        <v>92</v>
      </c>
      <c r="BA15" s="35" t="s">
        <v>92</v>
      </c>
      <c r="BB15" s="35" t="s">
        <v>92</v>
      </c>
      <c r="BC15" s="35" t="s">
        <v>92</v>
      </c>
      <c r="BD15" s="35" t="s">
        <v>94</v>
      </c>
      <c r="BE15" s="35" t="s">
        <v>94</v>
      </c>
      <c r="BF15" s="35" t="s">
        <v>94</v>
      </c>
      <c r="BG15" s="35" t="s">
        <v>95</v>
      </c>
      <c r="BH15" s="35" t="s">
        <v>92</v>
      </c>
      <c r="BI15" s="35" t="s">
        <v>92</v>
      </c>
      <c r="BJ15" s="36">
        <v>43160</v>
      </c>
      <c r="BK15" s="35" t="s">
        <v>92</v>
      </c>
      <c r="BL15" s="35" t="s">
        <v>95</v>
      </c>
      <c r="BM15" s="35" t="s">
        <v>94</v>
      </c>
      <c r="BN15" s="35" t="s">
        <v>105</v>
      </c>
      <c r="BO15" s="35" t="s">
        <v>94</v>
      </c>
      <c r="BP15" s="36">
        <v>43284</v>
      </c>
      <c r="BQ15" s="35" t="s">
        <v>357</v>
      </c>
      <c r="BR15" s="35" t="s">
        <v>92</v>
      </c>
      <c r="BS15" s="35" t="s">
        <v>94</v>
      </c>
      <c r="BT15" s="37"/>
      <c r="BU15" s="35" t="s">
        <v>94</v>
      </c>
      <c r="BV15" s="37"/>
      <c r="BW15" s="38"/>
    </row>
    <row r="16" spans="1:75">
      <c r="A16" s="34">
        <v>49</v>
      </c>
      <c r="B16" s="35" t="s">
        <v>547</v>
      </c>
      <c r="C16" s="35" t="s">
        <v>562</v>
      </c>
      <c r="D16" s="35" t="s">
        <v>84</v>
      </c>
      <c r="E16" s="35">
        <v>2016</v>
      </c>
      <c r="F16" s="35" t="s">
        <v>359</v>
      </c>
      <c r="G16" s="35" t="s">
        <v>360</v>
      </c>
      <c r="H16" s="35">
        <v>82</v>
      </c>
      <c r="I16" s="35" t="s">
        <v>87</v>
      </c>
      <c r="J16" s="36">
        <v>12408</v>
      </c>
      <c r="K16" s="36">
        <v>42709</v>
      </c>
      <c r="L16" s="36">
        <v>42711</v>
      </c>
      <c r="M16" s="35">
        <v>1</v>
      </c>
      <c r="N16" s="35" t="s">
        <v>130</v>
      </c>
      <c r="O16" s="35" t="s">
        <v>565</v>
      </c>
      <c r="P16" s="35" t="s">
        <v>196</v>
      </c>
      <c r="Q16" s="35">
        <v>163</v>
      </c>
      <c r="R16" s="35">
        <v>53</v>
      </c>
      <c r="S16" s="35">
        <v>51</v>
      </c>
      <c r="T16" s="35" t="s">
        <v>92</v>
      </c>
      <c r="U16" s="35">
        <v>19</v>
      </c>
      <c r="V16" s="37"/>
      <c r="W16" s="35" t="s">
        <v>569</v>
      </c>
      <c r="X16" s="35">
        <v>1</v>
      </c>
      <c r="Y16" s="35" t="s">
        <v>556</v>
      </c>
      <c r="Z16" s="35">
        <v>4</v>
      </c>
      <c r="AA16" s="35" t="s">
        <v>567</v>
      </c>
      <c r="AB16" s="35" t="s">
        <v>92</v>
      </c>
      <c r="AC16" s="35" t="e">
        <v>#VALUE!</v>
      </c>
      <c r="AD16" s="35" t="s">
        <v>558</v>
      </c>
      <c r="AE16" s="35" t="s">
        <v>92</v>
      </c>
      <c r="AF16" s="35" t="s">
        <v>109</v>
      </c>
      <c r="AG16" s="35" t="s">
        <v>92</v>
      </c>
      <c r="AH16" s="35">
        <v>0</v>
      </c>
      <c r="AI16" s="35">
        <v>0</v>
      </c>
      <c r="AJ16" s="35">
        <v>0</v>
      </c>
      <c r="AK16" s="36">
        <v>42808</v>
      </c>
      <c r="AL16" s="36">
        <v>42776</v>
      </c>
      <c r="AM16" s="35">
        <v>0</v>
      </c>
      <c r="AN16" s="35">
        <v>0</v>
      </c>
      <c r="AO16" s="35" t="s">
        <v>92</v>
      </c>
      <c r="AP16" s="35" t="s">
        <v>92</v>
      </c>
      <c r="AQ16" s="35" t="s">
        <v>92</v>
      </c>
      <c r="AR16" s="35" t="s">
        <v>92</v>
      </c>
      <c r="AS16" s="35" t="s">
        <v>92</v>
      </c>
      <c r="AT16" s="35" t="s">
        <v>95</v>
      </c>
      <c r="AU16" s="35" t="s">
        <v>95</v>
      </c>
      <c r="AV16" s="35" t="s">
        <v>92</v>
      </c>
      <c r="AW16" s="35" t="s">
        <v>92</v>
      </c>
      <c r="AX16" s="35" t="s">
        <v>95</v>
      </c>
      <c r="AY16" s="35" t="s">
        <v>96</v>
      </c>
      <c r="AZ16" s="35" t="s">
        <v>92</v>
      </c>
      <c r="BA16" s="35" t="s">
        <v>92</v>
      </c>
      <c r="BB16" s="35" t="s">
        <v>92</v>
      </c>
      <c r="BC16" s="35" t="s">
        <v>92</v>
      </c>
      <c r="BD16" s="35" t="s">
        <v>92</v>
      </c>
      <c r="BE16" s="35" t="s">
        <v>92</v>
      </c>
      <c r="BF16" s="35" t="s">
        <v>92</v>
      </c>
      <c r="BG16" s="35" t="s">
        <v>95</v>
      </c>
      <c r="BH16" s="35" t="s">
        <v>92</v>
      </c>
      <c r="BI16" s="35" t="s">
        <v>92</v>
      </c>
      <c r="BJ16" s="36">
        <v>42675</v>
      </c>
      <c r="BK16" s="35">
        <v>0</v>
      </c>
      <c r="BL16" s="35" t="s">
        <v>95</v>
      </c>
      <c r="BM16" s="35" t="s">
        <v>94</v>
      </c>
      <c r="BN16" s="35" t="s">
        <v>105</v>
      </c>
      <c r="BO16" s="35" t="s">
        <v>94</v>
      </c>
      <c r="BP16" s="36">
        <v>42765</v>
      </c>
      <c r="BQ16" s="35" t="s">
        <v>361</v>
      </c>
      <c r="BR16" s="35" t="s">
        <v>92</v>
      </c>
      <c r="BS16" s="37"/>
      <c r="BT16" s="37"/>
      <c r="BU16" s="37"/>
      <c r="BV16" s="37"/>
      <c r="BW16" s="38"/>
    </row>
    <row r="17" spans="1:75">
      <c r="A17" s="34">
        <v>50</v>
      </c>
      <c r="B17" s="35" t="s">
        <v>547</v>
      </c>
      <c r="C17" s="35" t="s">
        <v>562</v>
      </c>
      <c r="D17" s="35" t="s">
        <v>84</v>
      </c>
      <c r="E17" s="35">
        <v>2016</v>
      </c>
      <c r="F17" s="35" t="s">
        <v>366</v>
      </c>
      <c r="G17" s="35" t="s">
        <v>367</v>
      </c>
      <c r="H17" s="35">
        <v>76</v>
      </c>
      <c r="I17" s="35" t="s">
        <v>136</v>
      </c>
      <c r="J17" s="36">
        <v>14760</v>
      </c>
      <c r="K17" s="36">
        <v>42705</v>
      </c>
      <c r="L17" s="36">
        <v>42722</v>
      </c>
      <c r="M17" s="35">
        <v>17</v>
      </c>
      <c r="N17" s="35" t="s">
        <v>89</v>
      </c>
      <c r="O17" s="35" t="s">
        <v>174</v>
      </c>
      <c r="P17" s="35" t="s">
        <v>174</v>
      </c>
      <c r="Q17" s="35">
        <v>173</v>
      </c>
      <c r="R17" s="35">
        <v>60</v>
      </c>
      <c r="S17" s="35">
        <v>61</v>
      </c>
      <c r="T17" s="35" t="s">
        <v>92</v>
      </c>
      <c r="U17" s="35">
        <v>20</v>
      </c>
      <c r="V17" s="37"/>
      <c r="W17" s="35" t="s">
        <v>569</v>
      </c>
      <c r="X17" s="35">
        <v>1</v>
      </c>
      <c r="Y17" s="35" t="s">
        <v>556</v>
      </c>
      <c r="Z17" s="35">
        <v>-2</v>
      </c>
      <c r="AA17" s="35" t="s">
        <v>557</v>
      </c>
      <c r="AB17" s="35" t="s">
        <v>92</v>
      </c>
      <c r="AC17" s="35" t="e">
        <v>#VALUE!</v>
      </c>
      <c r="AD17" s="35" t="s">
        <v>558</v>
      </c>
      <c r="AE17" s="35" t="s">
        <v>92</v>
      </c>
      <c r="AF17" s="35" t="s">
        <v>109</v>
      </c>
      <c r="AG17" s="35" t="s">
        <v>92</v>
      </c>
      <c r="AH17" s="35">
        <v>0</v>
      </c>
      <c r="AI17" s="35">
        <v>0</v>
      </c>
      <c r="AJ17" s="35">
        <v>0</v>
      </c>
      <c r="AK17" s="36">
        <v>43452</v>
      </c>
      <c r="AL17" s="36">
        <v>42697</v>
      </c>
      <c r="AM17" s="35">
        <v>0</v>
      </c>
      <c r="AN17" s="35">
        <v>0</v>
      </c>
      <c r="AO17" s="35" t="s">
        <v>112</v>
      </c>
      <c r="AP17" s="35" t="s">
        <v>92</v>
      </c>
      <c r="AQ17" s="35" t="s">
        <v>92</v>
      </c>
      <c r="AR17" s="35" t="s">
        <v>92</v>
      </c>
      <c r="AS17" s="35" t="s">
        <v>94</v>
      </c>
      <c r="AT17" s="35" t="s">
        <v>95</v>
      </c>
      <c r="AU17" s="35" t="s">
        <v>95</v>
      </c>
      <c r="AV17" s="35" t="s">
        <v>92</v>
      </c>
      <c r="AW17" s="35" t="s">
        <v>92</v>
      </c>
      <c r="AX17" s="35" t="s">
        <v>95</v>
      </c>
      <c r="AY17" s="35" t="s">
        <v>175</v>
      </c>
      <c r="AZ17" s="35" t="s">
        <v>176</v>
      </c>
      <c r="BA17" s="35" t="s">
        <v>92</v>
      </c>
      <c r="BB17" s="35" t="s">
        <v>92</v>
      </c>
      <c r="BC17" s="35" t="s">
        <v>92</v>
      </c>
      <c r="BD17" s="35" t="s">
        <v>92</v>
      </c>
      <c r="BE17" s="35" t="s">
        <v>92</v>
      </c>
      <c r="BF17" s="35" t="s">
        <v>92</v>
      </c>
      <c r="BG17" s="35" t="s">
        <v>95</v>
      </c>
      <c r="BH17" s="35" t="s">
        <v>92</v>
      </c>
      <c r="BI17" s="35" t="s">
        <v>92</v>
      </c>
      <c r="BJ17" s="36">
        <v>42614</v>
      </c>
      <c r="BK17" s="35">
        <v>0</v>
      </c>
      <c r="BL17" s="35" t="s">
        <v>95</v>
      </c>
      <c r="BM17" s="35" t="s">
        <v>94</v>
      </c>
      <c r="BN17" s="35" t="s">
        <v>105</v>
      </c>
      <c r="BO17" s="35" t="s">
        <v>94</v>
      </c>
      <c r="BP17" s="36">
        <v>42707</v>
      </c>
      <c r="BQ17" s="35" t="s">
        <v>368</v>
      </c>
      <c r="BR17" s="35" t="s">
        <v>92</v>
      </c>
      <c r="BS17" s="37"/>
      <c r="BT17" s="37"/>
      <c r="BU17" s="37"/>
      <c r="BV17" s="35" t="s">
        <v>94</v>
      </c>
      <c r="BW17" s="38"/>
    </row>
    <row r="18" spans="1:75">
      <c r="A18" s="34">
        <v>135</v>
      </c>
      <c r="B18" s="35" t="s">
        <v>549</v>
      </c>
      <c r="C18" s="35" t="s">
        <v>553</v>
      </c>
      <c r="D18" s="35" t="s">
        <v>84</v>
      </c>
      <c r="E18" s="35">
        <v>2017</v>
      </c>
      <c r="F18" s="35" t="s">
        <v>377</v>
      </c>
      <c r="G18" s="35" t="s">
        <v>378</v>
      </c>
      <c r="H18" s="35">
        <v>74</v>
      </c>
      <c r="I18" s="35" t="s">
        <v>87</v>
      </c>
      <c r="J18" s="36">
        <v>15959</v>
      </c>
      <c r="K18" s="36">
        <v>43070</v>
      </c>
      <c r="L18" s="36">
        <v>43083</v>
      </c>
      <c r="M18" s="35">
        <v>13</v>
      </c>
      <c r="N18" s="35" t="s">
        <v>89</v>
      </c>
      <c r="O18" s="35" t="s">
        <v>554</v>
      </c>
      <c r="P18" s="35" t="s">
        <v>165</v>
      </c>
      <c r="Q18" s="35">
        <v>155</v>
      </c>
      <c r="R18" s="35" t="s">
        <v>92</v>
      </c>
      <c r="S18" s="35">
        <v>100</v>
      </c>
      <c r="T18" s="35" t="s">
        <v>92</v>
      </c>
      <c r="U18" s="35">
        <v>42</v>
      </c>
      <c r="V18" s="37"/>
      <c r="W18" s="35" t="s">
        <v>571</v>
      </c>
      <c r="X18" s="35">
        <v>1</v>
      </c>
      <c r="Y18" s="35" t="s">
        <v>556</v>
      </c>
      <c r="Z18" s="35" t="s">
        <v>92</v>
      </c>
      <c r="AA18" s="35" t="s">
        <v>92</v>
      </c>
      <c r="AB18" s="35" t="s">
        <v>92</v>
      </c>
      <c r="AC18" s="35" t="e">
        <v>#VALUE!</v>
      </c>
      <c r="AD18" s="35" t="s">
        <v>563</v>
      </c>
      <c r="AE18" s="35">
        <v>20</v>
      </c>
      <c r="AF18" s="35" t="s">
        <v>104</v>
      </c>
      <c r="AG18" s="35" t="s">
        <v>92</v>
      </c>
      <c r="AH18" s="35" t="s">
        <v>92</v>
      </c>
      <c r="AI18" s="35" t="s">
        <v>92</v>
      </c>
      <c r="AJ18" s="35" t="s">
        <v>92</v>
      </c>
      <c r="AK18" s="36">
        <v>43083</v>
      </c>
      <c r="AL18" s="36" t="s">
        <v>92</v>
      </c>
      <c r="AM18" s="35">
        <v>0</v>
      </c>
      <c r="AN18" s="35" t="s">
        <v>92</v>
      </c>
      <c r="AO18" s="35" t="s">
        <v>92</v>
      </c>
      <c r="AP18" s="35" t="s">
        <v>92</v>
      </c>
      <c r="AQ18" s="35" t="s">
        <v>92</v>
      </c>
      <c r="AR18" s="35" t="s">
        <v>92</v>
      </c>
      <c r="AS18" s="35" t="s">
        <v>94</v>
      </c>
      <c r="AT18" s="35" t="s">
        <v>94</v>
      </c>
      <c r="AU18" s="35" t="s">
        <v>95</v>
      </c>
      <c r="AV18" s="35" t="s">
        <v>92</v>
      </c>
      <c r="AW18" s="35" t="s">
        <v>95</v>
      </c>
      <c r="AX18" s="35" t="s">
        <v>95</v>
      </c>
      <c r="AY18" s="35" t="s">
        <v>96</v>
      </c>
      <c r="AZ18" s="35" t="s">
        <v>92</v>
      </c>
      <c r="BA18" s="35" t="s">
        <v>92</v>
      </c>
      <c r="BB18" s="35" t="s">
        <v>92</v>
      </c>
      <c r="BC18" s="35" t="s">
        <v>92</v>
      </c>
      <c r="BD18" s="35" t="s">
        <v>92</v>
      </c>
      <c r="BE18" s="35" t="s">
        <v>92</v>
      </c>
      <c r="BF18" s="35" t="s">
        <v>92</v>
      </c>
      <c r="BG18" s="35" t="s">
        <v>95</v>
      </c>
      <c r="BH18" s="35" t="s">
        <v>92</v>
      </c>
      <c r="BI18" s="35" t="s">
        <v>92</v>
      </c>
      <c r="BJ18" s="36" t="s">
        <v>92</v>
      </c>
      <c r="BK18" s="35" t="s">
        <v>92</v>
      </c>
      <c r="BL18" s="35" t="s">
        <v>95</v>
      </c>
      <c r="BM18" s="35" t="s">
        <v>94</v>
      </c>
      <c r="BN18" s="35" t="s">
        <v>105</v>
      </c>
      <c r="BO18" s="35" t="s">
        <v>94</v>
      </c>
      <c r="BP18" s="36">
        <v>43431</v>
      </c>
      <c r="BQ18" s="35" t="s">
        <v>379</v>
      </c>
      <c r="BR18" s="35" t="s">
        <v>92</v>
      </c>
      <c r="BS18" s="37"/>
      <c r="BT18" s="37"/>
      <c r="BU18" s="35" t="s">
        <v>94</v>
      </c>
      <c r="BV18" s="37"/>
      <c r="BW18" s="38"/>
    </row>
    <row r="19" spans="1:75">
      <c r="A19" s="34">
        <v>104</v>
      </c>
      <c r="B19" s="35" t="s">
        <v>550</v>
      </c>
      <c r="C19" s="35" t="s">
        <v>564</v>
      </c>
      <c r="D19" s="35" t="s">
        <v>100</v>
      </c>
      <c r="E19" s="35">
        <v>2018</v>
      </c>
      <c r="F19" s="35" t="s">
        <v>384</v>
      </c>
      <c r="G19" s="35" t="s">
        <v>385</v>
      </c>
      <c r="H19" s="35">
        <v>53</v>
      </c>
      <c r="I19" s="35" t="s">
        <v>87</v>
      </c>
      <c r="J19" s="36">
        <v>23612</v>
      </c>
      <c r="K19" s="36">
        <v>43247</v>
      </c>
      <c r="L19" s="36">
        <v>43258</v>
      </c>
      <c r="M19" s="35">
        <v>11</v>
      </c>
      <c r="N19" s="35" t="s">
        <v>89</v>
      </c>
      <c r="O19" s="35" t="s">
        <v>568</v>
      </c>
      <c r="P19" s="35" t="s">
        <v>161</v>
      </c>
      <c r="Q19" s="35">
        <v>163</v>
      </c>
      <c r="R19" s="35">
        <v>48</v>
      </c>
      <c r="S19" s="35">
        <v>50</v>
      </c>
      <c r="T19" s="35">
        <v>48</v>
      </c>
      <c r="U19" s="35">
        <v>19</v>
      </c>
      <c r="V19" s="37"/>
      <c r="W19" s="35" t="s">
        <v>569</v>
      </c>
      <c r="X19" s="35">
        <v>2</v>
      </c>
      <c r="Y19" s="35" t="s">
        <v>556</v>
      </c>
      <c r="Z19" s="35">
        <v>-4</v>
      </c>
      <c r="AA19" s="35" t="s">
        <v>557</v>
      </c>
      <c r="AB19" s="35">
        <v>4</v>
      </c>
      <c r="AC19" s="35">
        <v>-4</v>
      </c>
      <c r="AD19" s="35" t="s">
        <v>558</v>
      </c>
      <c r="AE19" s="35">
        <v>21</v>
      </c>
      <c r="AF19" s="35" t="s">
        <v>109</v>
      </c>
      <c r="AG19" s="35" t="s">
        <v>386</v>
      </c>
      <c r="AH19" s="35" t="s">
        <v>92</v>
      </c>
      <c r="AI19" s="35" t="s">
        <v>92</v>
      </c>
      <c r="AJ19" s="35" t="s">
        <v>92</v>
      </c>
      <c r="AK19" s="36">
        <v>43258</v>
      </c>
      <c r="AL19" s="36">
        <v>43180</v>
      </c>
      <c r="AM19" s="35">
        <v>0</v>
      </c>
      <c r="AN19" s="35" t="s">
        <v>92</v>
      </c>
      <c r="AO19" s="35" t="s">
        <v>92</v>
      </c>
      <c r="AP19" s="35" t="s">
        <v>92</v>
      </c>
      <c r="AQ19" s="35" t="s">
        <v>92</v>
      </c>
      <c r="AR19" s="35" t="s">
        <v>92</v>
      </c>
      <c r="AS19" s="35" t="s">
        <v>94</v>
      </c>
      <c r="AT19" s="35" t="s">
        <v>94</v>
      </c>
      <c r="AU19" s="35" t="s">
        <v>95</v>
      </c>
      <c r="AV19" s="35" t="s">
        <v>92</v>
      </c>
      <c r="AW19" s="35" t="s">
        <v>95</v>
      </c>
      <c r="AX19" s="35" t="s">
        <v>95</v>
      </c>
      <c r="AY19" s="35" t="s">
        <v>96</v>
      </c>
      <c r="AZ19" s="35" t="s">
        <v>92</v>
      </c>
      <c r="BA19" s="35" t="s">
        <v>92</v>
      </c>
      <c r="BB19" s="35" t="s">
        <v>92</v>
      </c>
      <c r="BC19" s="35" t="s">
        <v>92</v>
      </c>
      <c r="BD19" s="35" t="s">
        <v>92</v>
      </c>
      <c r="BE19" s="35" t="s">
        <v>92</v>
      </c>
      <c r="BF19" s="35" t="s">
        <v>92</v>
      </c>
      <c r="BG19" s="35" t="s">
        <v>95</v>
      </c>
      <c r="BH19" s="35" t="s">
        <v>92</v>
      </c>
      <c r="BI19" s="35" t="s">
        <v>92</v>
      </c>
      <c r="BJ19" s="36">
        <v>43221</v>
      </c>
      <c r="BK19" s="35" t="s">
        <v>92</v>
      </c>
      <c r="BL19" s="35" t="s">
        <v>95</v>
      </c>
      <c r="BM19" s="35" t="s">
        <v>94</v>
      </c>
      <c r="BN19" s="35" t="s">
        <v>105</v>
      </c>
      <c r="BO19" s="35" t="s">
        <v>94</v>
      </c>
      <c r="BP19" s="36">
        <v>43224</v>
      </c>
      <c r="BQ19" s="35" t="s">
        <v>387</v>
      </c>
      <c r="BR19" s="35" t="s">
        <v>92</v>
      </c>
      <c r="BS19" s="37"/>
      <c r="BT19" s="37"/>
      <c r="BU19" s="37"/>
      <c r="BV19" s="37"/>
      <c r="BW19" s="39" t="s">
        <v>94</v>
      </c>
    </row>
    <row r="20" spans="1:75">
      <c r="A20" s="34">
        <v>105</v>
      </c>
      <c r="B20" s="35" t="s">
        <v>550</v>
      </c>
      <c r="C20" s="35" t="s">
        <v>564</v>
      </c>
      <c r="D20" s="35" t="s">
        <v>100</v>
      </c>
      <c r="E20" s="35">
        <v>2018</v>
      </c>
      <c r="F20" s="35" t="s">
        <v>389</v>
      </c>
      <c r="G20" s="35" t="s">
        <v>314</v>
      </c>
      <c r="H20" s="35">
        <v>61</v>
      </c>
      <c r="I20" s="35" t="s">
        <v>87</v>
      </c>
      <c r="J20" s="36">
        <v>20745</v>
      </c>
      <c r="K20" s="36">
        <v>43248</v>
      </c>
      <c r="L20" s="36">
        <v>43270</v>
      </c>
      <c r="M20" s="35">
        <v>22</v>
      </c>
      <c r="N20" s="35" t="s">
        <v>89</v>
      </c>
      <c r="O20" s="35" t="s">
        <v>568</v>
      </c>
      <c r="P20" s="35" t="s">
        <v>103</v>
      </c>
      <c r="Q20" s="35">
        <v>171</v>
      </c>
      <c r="R20" s="35">
        <v>66</v>
      </c>
      <c r="S20" s="35">
        <v>57</v>
      </c>
      <c r="T20" s="35">
        <v>58</v>
      </c>
      <c r="U20" s="35">
        <v>19</v>
      </c>
      <c r="V20" s="37"/>
      <c r="W20" s="35" t="s">
        <v>569</v>
      </c>
      <c r="X20" s="35">
        <v>3</v>
      </c>
      <c r="Y20" s="35" t="s">
        <v>556</v>
      </c>
      <c r="Z20" s="35">
        <v>14</v>
      </c>
      <c r="AA20" s="35" t="s">
        <v>567</v>
      </c>
      <c r="AB20" s="35">
        <v>-2</v>
      </c>
      <c r="AC20" s="35">
        <v>2</v>
      </c>
      <c r="AD20" s="35" t="s">
        <v>558</v>
      </c>
      <c r="AE20" s="35">
        <v>30</v>
      </c>
      <c r="AF20" s="35" t="s">
        <v>109</v>
      </c>
      <c r="AG20" s="35" t="s">
        <v>92</v>
      </c>
      <c r="AH20" s="35">
        <v>14</v>
      </c>
      <c r="AI20" s="35" t="s">
        <v>94</v>
      </c>
      <c r="AJ20" s="35">
        <v>1.1200000000000001</v>
      </c>
      <c r="AK20" s="36" t="s">
        <v>92</v>
      </c>
      <c r="AL20" s="36" t="s">
        <v>92</v>
      </c>
      <c r="AM20" s="35">
        <v>0</v>
      </c>
      <c r="AN20" s="35" t="s">
        <v>92</v>
      </c>
      <c r="AO20" s="35" t="s">
        <v>150</v>
      </c>
      <c r="AP20" s="35" t="s">
        <v>94</v>
      </c>
      <c r="AQ20" s="35" t="s">
        <v>94</v>
      </c>
      <c r="AR20" s="35" t="s">
        <v>166</v>
      </c>
      <c r="AS20" s="35" t="s">
        <v>92</v>
      </c>
      <c r="AT20" s="35" t="s">
        <v>95</v>
      </c>
      <c r="AU20" s="35" t="s">
        <v>95</v>
      </c>
      <c r="AV20" s="35" t="s">
        <v>94</v>
      </c>
      <c r="AW20" s="35" t="s">
        <v>94</v>
      </c>
      <c r="AX20" s="35" t="s">
        <v>95</v>
      </c>
      <c r="AY20" s="35" t="s">
        <v>113</v>
      </c>
      <c r="AZ20" s="35" t="s">
        <v>114</v>
      </c>
      <c r="BA20" s="35" t="s">
        <v>92</v>
      </c>
      <c r="BB20" s="35" t="s">
        <v>95</v>
      </c>
      <c r="BC20" s="35" t="s">
        <v>94</v>
      </c>
      <c r="BD20" s="35" t="s">
        <v>94</v>
      </c>
      <c r="BE20" s="35" t="s">
        <v>94</v>
      </c>
      <c r="BF20" s="35" t="s">
        <v>94</v>
      </c>
      <c r="BG20" s="35" t="s">
        <v>92</v>
      </c>
      <c r="BH20" s="35" t="s">
        <v>92</v>
      </c>
      <c r="BI20" s="35" t="s">
        <v>115</v>
      </c>
      <c r="BJ20" s="36">
        <v>43191</v>
      </c>
      <c r="BK20" s="35" t="s">
        <v>92</v>
      </c>
      <c r="BL20" s="35" t="s">
        <v>95</v>
      </c>
      <c r="BM20" s="35" t="s">
        <v>94</v>
      </c>
      <c r="BN20" s="35" t="s">
        <v>105</v>
      </c>
      <c r="BO20" s="35" t="s">
        <v>94</v>
      </c>
      <c r="BP20" s="36">
        <v>43261</v>
      </c>
      <c r="BQ20" s="35" t="s">
        <v>390</v>
      </c>
      <c r="BR20" s="35" t="s">
        <v>92</v>
      </c>
      <c r="BS20" s="35" t="s">
        <v>94</v>
      </c>
      <c r="BT20" s="37"/>
      <c r="BU20" s="37"/>
      <c r="BV20" s="37"/>
      <c r="BW20" s="38"/>
    </row>
    <row r="21" spans="1:75">
      <c r="A21" s="34">
        <v>137</v>
      </c>
      <c r="B21" s="35" t="s">
        <v>549</v>
      </c>
      <c r="C21" s="35" t="s">
        <v>553</v>
      </c>
      <c r="D21" s="35" t="s">
        <v>84</v>
      </c>
      <c r="E21" s="35">
        <v>2017</v>
      </c>
      <c r="F21" s="35" t="s">
        <v>402</v>
      </c>
      <c r="G21" s="35" t="s">
        <v>572</v>
      </c>
      <c r="H21" s="35">
        <v>70</v>
      </c>
      <c r="I21" s="35" t="s">
        <v>87</v>
      </c>
      <c r="J21" s="36">
        <v>17229</v>
      </c>
      <c r="K21" s="36">
        <v>43042</v>
      </c>
      <c r="L21" s="36">
        <v>43073</v>
      </c>
      <c r="M21" s="35">
        <v>31</v>
      </c>
      <c r="N21" s="35" t="s">
        <v>130</v>
      </c>
      <c r="O21" s="35" t="s">
        <v>565</v>
      </c>
      <c r="P21" s="35" t="s">
        <v>196</v>
      </c>
      <c r="Q21" s="35">
        <v>165</v>
      </c>
      <c r="R21" s="35">
        <v>80</v>
      </c>
      <c r="S21" s="35">
        <v>80</v>
      </c>
      <c r="T21" s="35" t="s">
        <v>92</v>
      </c>
      <c r="U21" s="35">
        <v>29</v>
      </c>
      <c r="V21" s="37"/>
      <c r="W21" s="35" t="s">
        <v>573</v>
      </c>
      <c r="X21" s="35">
        <v>1</v>
      </c>
      <c r="Y21" s="35" t="s">
        <v>556</v>
      </c>
      <c r="Z21" s="35">
        <v>0</v>
      </c>
      <c r="AA21" s="35" t="s">
        <v>567</v>
      </c>
      <c r="AB21" s="35" t="s">
        <v>92</v>
      </c>
      <c r="AC21" s="35" t="e">
        <v>#VALUE!</v>
      </c>
      <c r="AD21" s="35" t="s">
        <v>558</v>
      </c>
      <c r="AE21" s="35">
        <v>28</v>
      </c>
      <c r="AF21" s="35" t="s">
        <v>104</v>
      </c>
      <c r="AG21" s="35" t="s">
        <v>92</v>
      </c>
      <c r="AH21" s="35">
        <v>119</v>
      </c>
      <c r="AI21" s="35" t="s">
        <v>92</v>
      </c>
      <c r="AJ21" s="35" t="s">
        <v>92</v>
      </c>
      <c r="AK21" s="36">
        <v>43214</v>
      </c>
      <c r="AL21" s="36">
        <v>43204</v>
      </c>
      <c r="AM21" s="35">
        <v>0</v>
      </c>
      <c r="AN21" s="35" t="s">
        <v>92</v>
      </c>
      <c r="AO21" s="35" t="s">
        <v>132</v>
      </c>
      <c r="AP21" s="35" t="s">
        <v>92</v>
      </c>
      <c r="AQ21" s="35" t="s">
        <v>92</v>
      </c>
      <c r="AR21" s="35" t="s">
        <v>92</v>
      </c>
      <c r="AS21" s="35" t="s">
        <v>94</v>
      </c>
      <c r="AT21" s="35" t="s">
        <v>94</v>
      </c>
      <c r="AU21" s="35" t="s">
        <v>95</v>
      </c>
      <c r="AV21" s="35" t="s">
        <v>92</v>
      </c>
      <c r="AW21" s="35" t="s">
        <v>92</v>
      </c>
      <c r="AX21" s="35" t="s">
        <v>95</v>
      </c>
      <c r="AY21" s="35" t="s">
        <v>96</v>
      </c>
      <c r="AZ21" s="35" t="s">
        <v>92</v>
      </c>
      <c r="BA21" s="35" t="s">
        <v>92</v>
      </c>
      <c r="BB21" s="35" t="s">
        <v>92</v>
      </c>
      <c r="BC21" s="35" t="s">
        <v>92</v>
      </c>
      <c r="BD21" s="35" t="s">
        <v>92</v>
      </c>
      <c r="BE21" s="35" t="s">
        <v>92</v>
      </c>
      <c r="BF21" s="35" t="s">
        <v>92</v>
      </c>
      <c r="BG21" s="35" t="s">
        <v>94</v>
      </c>
      <c r="BH21" s="35" t="s">
        <v>92</v>
      </c>
      <c r="BI21" s="35" t="s">
        <v>92</v>
      </c>
      <c r="BJ21" s="36" t="s">
        <v>92</v>
      </c>
      <c r="BK21" s="35" t="s">
        <v>92</v>
      </c>
      <c r="BL21" s="35" t="s">
        <v>95</v>
      </c>
      <c r="BM21" s="35" t="s">
        <v>94</v>
      </c>
      <c r="BN21" s="35" t="s">
        <v>105</v>
      </c>
      <c r="BO21" s="35" t="s">
        <v>94</v>
      </c>
      <c r="BP21" s="36">
        <v>43055</v>
      </c>
      <c r="BQ21" s="35" t="s">
        <v>379</v>
      </c>
      <c r="BR21" s="35" t="s">
        <v>92</v>
      </c>
      <c r="BS21" s="37"/>
      <c r="BT21" s="37"/>
      <c r="BU21" s="35" t="s">
        <v>94</v>
      </c>
      <c r="BV21" s="37"/>
      <c r="BW21" s="38"/>
    </row>
    <row r="22" spans="1:75">
      <c r="A22" s="34">
        <v>30</v>
      </c>
      <c r="B22" s="35" t="s">
        <v>548</v>
      </c>
      <c r="C22" s="35" t="s">
        <v>559</v>
      </c>
      <c r="D22" s="35" t="s">
        <v>100</v>
      </c>
      <c r="E22" s="35">
        <v>2017</v>
      </c>
      <c r="F22" s="35" t="s">
        <v>429</v>
      </c>
      <c r="G22" s="35" t="s">
        <v>430</v>
      </c>
      <c r="H22" s="35">
        <v>81</v>
      </c>
      <c r="I22" s="35" t="s">
        <v>431</v>
      </c>
      <c r="J22" s="36">
        <v>12618</v>
      </c>
      <c r="K22" s="36">
        <v>42893</v>
      </c>
      <c r="L22" s="36">
        <v>42900</v>
      </c>
      <c r="M22" s="35">
        <v>7</v>
      </c>
      <c r="N22" s="35" t="s">
        <v>89</v>
      </c>
      <c r="O22" s="35" t="s">
        <v>554</v>
      </c>
      <c r="P22" s="35" t="s">
        <v>90</v>
      </c>
      <c r="Q22" s="35">
        <v>165</v>
      </c>
      <c r="R22" s="35">
        <v>55</v>
      </c>
      <c r="S22" s="35">
        <v>58</v>
      </c>
      <c r="T22" s="35">
        <v>56</v>
      </c>
      <c r="U22" s="35">
        <v>21</v>
      </c>
      <c r="V22" s="37"/>
      <c r="W22" s="35" t="s">
        <v>561</v>
      </c>
      <c r="X22" s="35">
        <v>2</v>
      </c>
      <c r="Y22" s="35" t="s">
        <v>556</v>
      </c>
      <c r="Z22" s="35">
        <v>-5</v>
      </c>
      <c r="AA22" s="35" t="s">
        <v>557</v>
      </c>
      <c r="AB22" s="35">
        <v>3</v>
      </c>
      <c r="AC22" s="35">
        <v>-3</v>
      </c>
      <c r="AD22" s="35" t="s">
        <v>558</v>
      </c>
      <c r="AE22" s="35" t="s">
        <v>92</v>
      </c>
      <c r="AF22" s="35" t="s">
        <v>122</v>
      </c>
      <c r="AG22" s="35" t="s">
        <v>92</v>
      </c>
      <c r="AH22" s="35">
        <v>0</v>
      </c>
      <c r="AI22" s="35">
        <v>0</v>
      </c>
      <c r="AJ22" s="35">
        <v>0</v>
      </c>
      <c r="AK22" s="36">
        <v>43007</v>
      </c>
      <c r="AL22" s="36">
        <v>42915</v>
      </c>
      <c r="AM22" s="35">
        <v>0</v>
      </c>
      <c r="AN22" s="35">
        <v>0</v>
      </c>
      <c r="AO22" s="35" t="s">
        <v>92</v>
      </c>
      <c r="AP22" s="35" t="s">
        <v>92</v>
      </c>
      <c r="AQ22" s="35" t="s">
        <v>92</v>
      </c>
      <c r="AR22" s="35" t="s">
        <v>92</v>
      </c>
      <c r="AS22" s="35" t="s">
        <v>94</v>
      </c>
      <c r="AT22" s="35" t="s">
        <v>94</v>
      </c>
      <c r="AU22" s="35" t="s">
        <v>92</v>
      </c>
      <c r="AV22" s="35" t="s">
        <v>92</v>
      </c>
      <c r="AW22" s="35" t="s">
        <v>92</v>
      </c>
      <c r="AX22" s="35" t="s">
        <v>92</v>
      </c>
      <c r="AY22" s="35" t="s">
        <v>96</v>
      </c>
      <c r="AZ22" s="35" t="s">
        <v>92</v>
      </c>
      <c r="BA22" s="35" t="s">
        <v>92</v>
      </c>
      <c r="BB22" s="35" t="s">
        <v>92</v>
      </c>
      <c r="BC22" s="35" t="s">
        <v>92</v>
      </c>
      <c r="BD22" s="35" t="s">
        <v>92</v>
      </c>
      <c r="BE22" s="35" t="s">
        <v>92</v>
      </c>
      <c r="BF22" s="35" t="s">
        <v>92</v>
      </c>
      <c r="BG22" s="35" t="s">
        <v>95</v>
      </c>
      <c r="BH22" s="35" t="s">
        <v>92</v>
      </c>
      <c r="BI22" s="35" t="s">
        <v>92</v>
      </c>
      <c r="BJ22" s="36" t="s">
        <v>92</v>
      </c>
      <c r="BK22" s="35" t="s">
        <v>92</v>
      </c>
      <c r="BL22" s="35" t="s">
        <v>95</v>
      </c>
      <c r="BM22" s="35" t="s">
        <v>94</v>
      </c>
      <c r="BN22" s="35" t="s">
        <v>105</v>
      </c>
      <c r="BO22" s="35" t="s">
        <v>94</v>
      </c>
      <c r="BP22" s="36">
        <v>42896</v>
      </c>
      <c r="BQ22" s="35" t="s">
        <v>432</v>
      </c>
      <c r="BR22" s="35" t="s">
        <v>92</v>
      </c>
      <c r="BS22" s="37"/>
      <c r="BT22" s="37"/>
      <c r="BU22" s="37"/>
      <c r="BV22" s="37"/>
      <c r="BW22" s="38"/>
    </row>
    <row r="23" spans="1:75">
      <c r="A23" s="34">
        <v>75</v>
      </c>
      <c r="B23" s="35" t="s">
        <v>547</v>
      </c>
      <c r="C23" s="35" t="s">
        <v>562</v>
      </c>
      <c r="D23" s="35" t="s">
        <v>84</v>
      </c>
      <c r="E23" s="35">
        <v>2016</v>
      </c>
      <c r="F23" s="35" t="s">
        <v>443</v>
      </c>
      <c r="G23" s="35" t="s">
        <v>179</v>
      </c>
      <c r="H23" s="35">
        <v>83</v>
      </c>
      <c r="I23" s="35" t="s">
        <v>87</v>
      </c>
      <c r="J23" s="36">
        <v>12276</v>
      </c>
      <c r="K23" s="36">
        <v>42713</v>
      </c>
      <c r="L23" s="36">
        <v>42727</v>
      </c>
      <c r="M23" s="35">
        <v>14</v>
      </c>
      <c r="N23" s="35" t="s">
        <v>89</v>
      </c>
      <c r="O23" s="35" t="s">
        <v>554</v>
      </c>
      <c r="P23" s="35" t="s">
        <v>90</v>
      </c>
      <c r="Q23" s="35" t="s">
        <v>92</v>
      </c>
      <c r="R23" s="35" t="s">
        <v>92</v>
      </c>
      <c r="S23" s="35">
        <v>53</v>
      </c>
      <c r="T23" s="35">
        <v>50</v>
      </c>
      <c r="U23" s="35" t="s">
        <v>92</v>
      </c>
      <c r="V23" s="37"/>
      <c r="W23" s="35" t="s">
        <v>92</v>
      </c>
      <c r="X23" s="35">
        <v>2</v>
      </c>
      <c r="Y23" s="35" t="s">
        <v>556</v>
      </c>
      <c r="Z23" s="35" t="s">
        <v>92</v>
      </c>
      <c r="AA23" s="35" t="s">
        <v>92</v>
      </c>
      <c r="AB23" s="35">
        <v>6</v>
      </c>
      <c r="AC23" s="35">
        <v>-6</v>
      </c>
      <c r="AD23" s="35" t="s">
        <v>563</v>
      </c>
      <c r="AE23" s="35">
        <v>23</v>
      </c>
      <c r="AF23" s="35" t="s">
        <v>104</v>
      </c>
      <c r="AG23" s="35" t="s">
        <v>92</v>
      </c>
      <c r="AH23" s="35">
        <v>65</v>
      </c>
      <c r="AI23" s="35">
        <v>0</v>
      </c>
      <c r="AJ23" s="35">
        <v>0</v>
      </c>
      <c r="AK23" s="36">
        <v>42763</v>
      </c>
      <c r="AL23" s="36">
        <v>42758</v>
      </c>
      <c r="AM23" s="35">
        <v>2</v>
      </c>
      <c r="AN23" s="35">
        <v>0</v>
      </c>
      <c r="AO23" s="35" t="s">
        <v>92</v>
      </c>
      <c r="AP23" s="35" t="s">
        <v>92</v>
      </c>
      <c r="AQ23" s="35" t="s">
        <v>92</v>
      </c>
      <c r="AR23" s="35" t="s">
        <v>151</v>
      </c>
      <c r="AS23" s="35" t="s">
        <v>94</v>
      </c>
      <c r="AT23" s="35" t="s">
        <v>95</v>
      </c>
      <c r="AU23" s="35" t="s">
        <v>94</v>
      </c>
      <c r="AV23" s="35" t="s">
        <v>92</v>
      </c>
      <c r="AW23" s="35" t="s">
        <v>92</v>
      </c>
      <c r="AX23" s="35" t="s">
        <v>95</v>
      </c>
      <c r="AY23" s="35" t="s">
        <v>96</v>
      </c>
      <c r="AZ23" s="35" t="s">
        <v>92</v>
      </c>
      <c r="BA23" s="35" t="s">
        <v>92</v>
      </c>
      <c r="BB23" s="35" t="s">
        <v>92</v>
      </c>
      <c r="BC23" s="35" t="s">
        <v>92</v>
      </c>
      <c r="BD23" s="35" t="s">
        <v>92</v>
      </c>
      <c r="BE23" s="35" t="s">
        <v>92</v>
      </c>
      <c r="BF23" s="35" t="s">
        <v>92</v>
      </c>
      <c r="BG23" s="35" t="s">
        <v>94</v>
      </c>
      <c r="BH23" s="35" t="s">
        <v>92</v>
      </c>
      <c r="BI23" s="35" t="s">
        <v>92</v>
      </c>
      <c r="BJ23" s="36" t="s">
        <v>92</v>
      </c>
      <c r="BK23" s="35">
        <v>0</v>
      </c>
      <c r="BL23" s="35" t="s">
        <v>95</v>
      </c>
      <c r="BM23" s="35" t="s">
        <v>95</v>
      </c>
      <c r="BN23" s="35" t="s">
        <v>105</v>
      </c>
      <c r="BO23" s="35" t="s">
        <v>94</v>
      </c>
      <c r="BP23" s="36">
        <v>42762</v>
      </c>
      <c r="BQ23" s="35" t="s">
        <v>444</v>
      </c>
      <c r="BR23" s="35" t="s">
        <v>445</v>
      </c>
      <c r="BS23" s="37"/>
      <c r="BT23" s="37"/>
      <c r="BU23" s="35" t="s">
        <v>94</v>
      </c>
      <c r="BV23" s="37"/>
      <c r="BW23" s="38"/>
    </row>
    <row r="24" spans="1:75">
      <c r="A24" s="34">
        <v>112</v>
      </c>
      <c r="B24" s="35" t="s">
        <v>550</v>
      </c>
      <c r="C24" s="35" t="s">
        <v>564</v>
      </c>
      <c r="D24" s="35" t="s">
        <v>100</v>
      </c>
      <c r="E24" s="35">
        <v>2018</v>
      </c>
      <c r="F24" s="35" t="s">
        <v>457</v>
      </c>
      <c r="G24" s="35" t="s">
        <v>334</v>
      </c>
      <c r="H24" s="35">
        <v>68</v>
      </c>
      <c r="I24" s="35" t="s">
        <v>136</v>
      </c>
      <c r="J24" s="36">
        <v>18504</v>
      </c>
      <c r="K24" s="36">
        <v>43255</v>
      </c>
      <c r="L24" s="36">
        <v>43259</v>
      </c>
      <c r="M24" s="35">
        <v>4</v>
      </c>
      <c r="N24" s="35" t="s">
        <v>130</v>
      </c>
      <c r="O24" s="35" t="s">
        <v>565</v>
      </c>
      <c r="P24" s="35" t="s">
        <v>196</v>
      </c>
      <c r="Q24" s="35">
        <v>175</v>
      </c>
      <c r="R24" s="35">
        <v>75</v>
      </c>
      <c r="S24" s="35">
        <v>72</v>
      </c>
      <c r="T24" s="35" t="s">
        <v>92</v>
      </c>
      <c r="U24" s="35">
        <v>24</v>
      </c>
      <c r="V24" s="37"/>
      <c r="W24" s="35" t="s">
        <v>555</v>
      </c>
      <c r="X24" s="35">
        <v>1</v>
      </c>
      <c r="Y24" s="35" t="s">
        <v>556</v>
      </c>
      <c r="Z24" s="35">
        <v>4</v>
      </c>
      <c r="AA24" s="35" t="s">
        <v>567</v>
      </c>
      <c r="AB24" s="35" t="s">
        <v>92</v>
      </c>
      <c r="AC24" s="35" t="e">
        <v>#VALUE!</v>
      </c>
      <c r="AD24" s="35" t="s">
        <v>558</v>
      </c>
      <c r="AE24" s="35" t="s">
        <v>92</v>
      </c>
      <c r="AF24" s="35" t="s">
        <v>122</v>
      </c>
      <c r="AG24" s="35" t="s">
        <v>92</v>
      </c>
      <c r="AH24" s="35" t="s">
        <v>92</v>
      </c>
      <c r="AI24" s="35" t="s">
        <v>95</v>
      </c>
      <c r="AJ24" s="35" t="s">
        <v>92</v>
      </c>
      <c r="AK24" s="36" t="s">
        <v>92</v>
      </c>
      <c r="AL24" s="36" t="s">
        <v>92</v>
      </c>
      <c r="AM24" s="35">
        <v>0</v>
      </c>
      <c r="AN24" s="35" t="s">
        <v>92</v>
      </c>
      <c r="AO24" s="35" t="s">
        <v>150</v>
      </c>
      <c r="AP24" s="35" t="s">
        <v>92</v>
      </c>
      <c r="AQ24" s="35" t="s">
        <v>92</v>
      </c>
      <c r="AR24" s="35" t="s">
        <v>95</v>
      </c>
      <c r="AS24" s="35" t="s">
        <v>92</v>
      </c>
      <c r="AT24" s="35" t="s">
        <v>95</v>
      </c>
      <c r="AU24" s="35" t="s">
        <v>95</v>
      </c>
      <c r="AV24" s="35" t="s">
        <v>92</v>
      </c>
      <c r="AW24" s="35" t="s">
        <v>95</v>
      </c>
      <c r="AX24" s="35" t="s">
        <v>95</v>
      </c>
      <c r="AY24" s="35" t="s">
        <v>113</v>
      </c>
      <c r="AZ24" s="35" t="s">
        <v>92</v>
      </c>
      <c r="BA24" s="35" t="s">
        <v>94</v>
      </c>
      <c r="BB24" s="35" t="s">
        <v>92</v>
      </c>
      <c r="BC24" s="35" t="s">
        <v>95</v>
      </c>
      <c r="BD24" s="35" t="s">
        <v>95</v>
      </c>
      <c r="BE24" s="35" t="s">
        <v>95</v>
      </c>
      <c r="BF24" s="35" t="s">
        <v>95</v>
      </c>
      <c r="BG24" s="35" t="s">
        <v>95</v>
      </c>
      <c r="BH24" s="35" t="s">
        <v>92</v>
      </c>
      <c r="BI24" s="35" t="s">
        <v>92</v>
      </c>
      <c r="BJ24" s="36">
        <v>43101</v>
      </c>
      <c r="BK24" s="35" t="s">
        <v>92</v>
      </c>
      <c r="BL24" s="35" t="s">
        <v>95</v>
      </c>
      <c r="BM24" s="35" t="s">
        <v>94</v>
      </c>
      <c r="BN24" s="35" t="s">
        <v>105</v>
      </c>
      <c r="BO24" s="35" t="s">
        <v>94</v>
      </c>
      <c r="BP24" s="36">
        <v>43257</v>
      </c>
      <c r="BQ24" s="35" t="s">
        <v>444</v>
      </c>
      <c r="BR24" s="35" t="s">
        <v>92</v>
      </c>
      <c r="BS24" s="37"/>
      <c r="BT24" s="37"/>
      <c r="BU24" s="35" t="s">
        <v>94</v>
      </c>
      <c r="BV24" s="37"/>
      <c r="BW24" s="38"/>
    </row>
    <row r="25" spans="1:75">
      <c r="A25" s="34">
        <v>73</v>
      </c>
      <c r="B25" s="35" t="s">
        <v>547</v>
      </c>
      <c r="C25" s="35" t="s">
        <v>562</v>
      </c>
      <c r="D25" s="35" t="s">
        <v>84</v>
      </c>
      <c r="E25" s="35">
        <v>2016</v>
      </c>
      <c r="F25" s="35" t="s">
        <v>460</v>
      </c>
      <c r="G25" s="35" t="s">
        <v>334</v>
      </c>
      <c r="H25" s="35">
        <v>70</v>
      </c>
      <c r="I25" s="35" t="s">
        <v>136</v>
      </c>
      <c r="J25" s="36">
        <v>17114</v>
      </c>
      <c r="K25" s="36">
        <v>42712</v>
      </c>
      <c r="L25" s="36">
        <v>42719</v>
      </c>
      <c r="M25" s="35">
        <v>7</v>
      </c>
      <c r="N25" s="35" t="s">
        <v>89</v>
      </c>
      <c r="O25" s="35" t="s">
        <v>174</v>
      </c>
      <c r="P25" s="35" t="s">
        <v>174</v>
      </c>
      <c r="Q25" s="35">
        <v>173</v>
      </c>
      <c r="R25" s="35">
        <v>68</v>
      </c>
      <c r="S25" s="35">
        <v>64</v>
      </c>
      <c r="T25" s="35" t="s">
        <v>92</v>
      </c>
      <c r="U25" s="35">
        <v>21</v>
      </c>
      <c r="V25" s="37"/>
      <c r="W25" s="35" t="s">
        <v>561</v>
      </c>
      <c r="X25" s="35">
        <v>1</v>
      </c>
      <c r="Y25" s="35" t="s">
        <v>556</v>
      </c>
      <c r="Z25" s="35">
        <v>6</v>
      </c>
      <c r="AA25" s="35" t="s">
        <v>567</v>
      </c>
      <c r="AB25" s="35" t="s">
        <v>92</v>
      </c>
      <c r="AC25" s="35" t="e">
        <v>#VALUE!</v>
      </c>
      <c r="AD25" s="35" t="s">
        <v>558</v>
      </c>
      <c r="AE25" s="35" t="s">
        <v>92</v>
      </c>
      <c r="AF25" s="35" t="s">
        <v>109</v>
      </c>
      <c r="AG25" s="35" t="s">
        <v>92</v>
      </c>
      <c r="AH25" s="35">
        <v>87</v>
      </c>
      <c r="AI25" s="35">
        <v>0</v>
      </c>
      <c r="AJ25" s="35">
        <v>0</v>
      </c>
      <c r="AK25" s="36" t="s">
        <v>92</v>
      </c>
      <c r="AL25" s="36">
        <v>42718</v>
      </c>
      <c r="AM25" s="35">
        <v>0</v>
      </c>
      <c r="AN25" s="35">
        <v>0</v>
      </c>
      <c r="AO25" s="35" t="s">
        <v>162</v>
      </c>
      <c r="AP25" s="35" t="s">
        <v>92</v>
      </c>
      <c r="AQ25" s="35" t="s">
        <v>92</v>
      </c>
      <c r="AR25" s="35" t="s">
        <v>92</v>
      </c>
      <c r="AS25" s="35" t="s">
        <v>95</v>
      </c>
      <c r="AT25" s="35" t="s">
        <v>95</v>
      </c>
      <c r="AU25" s="35" t="s">
        <v>95</v>
      </c>
      <c r="AV25" s="35" t="s">
        <v>92</v>
      </c>
      <c r="AW25" s="35" t="s">
        <v>94</v>
      </c>
      <c r="AX25" s="35" t="s">
        <v>95</v>
      </c>
      <c r="AY25" s="35" t="s">
        <v>113</v>
      </c>
      <c r="AZ25" s="35" t="s">
        <v>114</v>
      </c>
      <c r="BA25" s="35" t="s">
        <v>92</v>
      </c>
      <c r="BB25" s="35" t="s">
        <v>92</v>
      </c>
      <c r="BC25" s="35" t="s">
        <v>92</v>
      </c>
      <c r="BD25" s="35" t="s">
        <v>92</v>
      </c>
      <c r="BE25" s="35" t="s">
        <v>92</v>
      </c>
      <c r="BF25" s="35" t="s">
        <v>92</v>
      </c>
      <c r="BG25" s="35" t="s">
        <v>95</v>
      </c>
      <c r="BH25" s="35" t="s">
        <v>92</v>
      </c>
      <c r="BI25" s="35" t="s">
        <v>92</v>
      </c>
      <c r="BJ25" s="36">
        <v>42539</v>
      </c>
      <c r="BK25" s="35">
        <v>0</v>
      </c>
      <c r="BL25" s="35" t="s">
        <v>95</v>
      </c>
      <c r="BM25" s="35" t="s">
        <v>94</v>
      </c>
      <c r="BN25" s="35" t="s">
        <v>105</v>
      </c>
      <c r="BO25" s="35" t="s">
        <v>94</v>
      </c>
      <c r="BP25" s="36">
        <v>42717</v>
      </c>
      <c r="BQ25" s="35" t="s">
        <v>444</v>
      </c>
      <c r="BR25" s="35" t="s">
        <v>461</v>
      </c>
      <c r="BS25" s="37"/>
      <c r="BT25" s="37"/>
      <c r="BU25" s="35" t="s">
        <v>94</v>
      </c>
      <c r="BV25" s="37"/>
      <c r="BW25" s="38"/>
    </row>
    <row r="26" spans="1:75">
      <c r="A26" s="34">
        <v>57</v>
      </c>
      <c r="B26" s="35" t="s">
        <v>547</v>
      </c>
      <c r="C26" s="35" t="s">
        <v>562</v>
      </c>
      <c r="D26" s="35" t="s">
        <v>84</v>
      </c>
      <c r="E26" s="35">
        <v>2016</v>
      </c>
      <c r="F26" s="35" t="s">
        <v>469</v>
      </c>
      <c r="G26" s="35" t="s">
        <v>470</v>
      </c>
      <c r="H26" s="35">
        <v>75</v>
      </c>
      <c r="I26" s="35" t="s">
        <v>87</v>
      </c>
      <c r="J26" s="36">
        <v>15079</v>
      </c>
      <c r="K26" s="36">
        <v>42701</v>
      </c>
      <c r="L26" s="36">
        <v>42735</v>
      </c>
      <c r="M26" s="35">
        <v>34</v>
      </c>
      <c r="N26" s="35" t="s">
        <v>89</v>
      </c>
      <c r="O26" s="35" t="s">
        <v>568</v>
      </c>
      <c r="P26" s="35" t="s">
        <v>161</v>
      </c>
      <c r="Q26" s="35">
        <v>151</v>
      </c>
      <c r="R26" s="35">
        <v>43</v>
      </c>
      <c r="S26" s="35">
        <v>42</v>
      </c>
      <c r="T26" s="35">
        <v>44</v>
      </c>
      <c r="U26" s="35">
        <v>18</v>
      </c>
      <c r="V26" s="37"/>
      <c r="W26" s="35" t="s">
        <v>569</v>
      </c>
      <c r="X26" s="35">
        <v>4</v>
      </c>
      <c r="Y26" s="35" t="s">
        <v>556</v>
      </c>
      <c r="Z26" s="35">
        <v>2</v>
      </c>
      <c r="AA26" s="35" t="s">
        <v>567</v>
      </c>
      <c r="AB26" s="35">
        <v>-5</v>
      </c>
      <c r="AC26" s="35">
        <v>5</v>
      </c>
      <c r="AD26" s="35" t="s">
        <v>558</v>
      </c>
      <c r="AE26" s="35" t="s">
        <v>92</v>
      </c>
      <c r="AF26" s="35" t="s">
        <v>109</v>
      </c>
      <c r="AG26" s="35" t="s">
        <v>92</v>
      </c>
      <c r="AH26" s="35">
        <v>0</v>
      </c>
      <c r="AI26" s="35" t="s">
        <v>95</v>
      </c>
      <c r="AJ26" s="35">
        <v>0</v>
      </c>
      <c r="AK26" s="36" t="s">
        <v>92</v>
      </c>
      <c r="AL26" s="36">
        <v>42721</v>
      </c>
      <c r="AM26" s="35">
        <v>0</v>
      </c>
      <c r="AN26" s="35">
        <v>0</v>
      </c>
      <c r="AO26" s="35" t="s">
        <v>132</v>
      </c>
      <c r="AP26" s="35" t="s">
        <v>92</v>
      </c>
      <c r="AQ26" s="35" t="s">
        <v>92</v>
      </c>
      <c r="AR26" s="35" t="s">
        <v>92</v>
      </c>
      <c r="AS26" s="35" t="s">
        <v>94</v>
      </c>
      <c r="AT26" s="35" t="s">
        <v>95</v>
      </c>
      <c r="AU26" s="35" t="s">
        <v>95</v>
      </c>
      <c r="AV26" s="35" t="s">
        <v>92</v>
      </c>
      <c r="AW26" s="35" t="s">
        <v>92</v>
      </c>
      <c r="AX26" s="35" t="s">
        <v>95</v>
      </c>
      <c r="AY26" s="35" t="s">
        <v>113</v>
      </c>
      <c r="AZ26" s="35" t="s">
        <v>114</v>
      </c>
      <c r="BA26" s="35" t="s">
        <v>94</v>
      </c>
      <c r="BB26" s="35" t="s">
        <v>95</v>
      </c>
      <c r="BC26" s="35" t="s">
        <v>95</v>
      </c>
      <c r="BD26" s="35" t="s">
        <v>95</v>
      </c>
      <c r="BE26" s="35" t="s">
        <v>95</v>
      </c>
      <c r="BF26" s="35" t="s">
        <v>95</v>
      </c>
      <c r="BG26" s="35" t="s">
        <v>95</v>
      </c>
      <c r="BH26" s="35" t="s">
        <v>92</v>
      </c>
      <c r="BI26" s="35" t="s">
        <v>92</v>
      </c>
      <c r="BJ26" s="36">
        <v>42675</v>
      </c>
      <c r="BK26" s="35">
        <v>0</v>
      </c>
      <c r="BL26" s="35" t="s">
        <v>95</v>
      </c>
      <c r="BM26" s="35" t="s">
        <v>94</v>
      </c>
      <c r="BN26" s="35" t="s">
        <v>105</v>
      </c>
      <c r="BO26" s="35" t="s">
        <v>94</v>
      </c>
      <c r="BP26" s="36">
        <v>42710</v>
      </c>
      <c r="BQ26" s="35" t="s">
        <v>379</v>
      </c>
      <c r="BR26" s="35" t="s">
        <v>471</v>
      </c>
      <c r="BS26" s="37"/>
      <c r="BT26" s="37"/>
      <c r="BU26" s="35" t="s">
        <v>94</v>
      </c>
      <c r="BV26" s="37"/>
      <c r="BW26" s="38"/>
    </row>
    <row r="27" spans="1:75">
      <c r="A27" s="34">
        <v>150</v>
      </c>
      <c r="B27" s="35" t="s">
        <v>547</v>
      </c>
      <c r="C27" s="35" t="s">
        <v>562</v>
      </c>
      <c r="D27" s="35" t="s">
        <v>84</v>
      </c>
      <c r="E27" s="35">
        <v>2016</v>
      </c>
      <c r="F27" s="35" t="s">
        <v>478</v>
      </c>
      <c r="G27" s="35" t="s">
        <v>356</v>
      </c>
      <c r="H27" s="35">
        <v>77</v>
      </c>
      <c r="I27" s="35" t="s">
        <v>136</v>
      </c>
      <c r="J27" s="36">
        <v>14324</v>
      </c>
      <c r="K27" s="36">
        <v>42703</v>
      </c>
      <c r="L27" s="36">
        <v>42716</v>
      </c>
      <c r="M27" s="35">
        <v>13</v>
      </c>
      <c r="N27" s="35" t="s">
        <v>89</v>
      </c>
      <c r="O27" s="35" t="s">
        <v>568</v>
      </c>
      <c r="P27" s="35" t="s">
        <v>103</v>
      </c>
      <c r="Q27" s="35">
        <v>157</v>
      </c>
      <c r="R27" s="35">
        <v>47</v>
      </c>
      <c r="S27" s="35">
        <v>49</v>
      </c>
      <c r="T27" s="35">
        <v>50</v>
      </c>
      <c r="U27" s="35">
        <v>20</v>
      </c>
      <c r="V27" s="37"/>
      <c r="W27" s="35" t="s">
        <v>569</v>
      </c>
      <c r="X27" s="35">
        <v>3</v>
      </c>
      <c r="Y27" s="35" t="s">
        <v>556</v>
      </c>
      <c r="Z27" s="35">
        <v>-4</v>
      </c>
      <c r="AA27" s="35" t="s">
        <v>557</v>
      </c>
      <c r="AB27" s="35">
        <v>-2</v>
      </c>
      <c r="AC27" s="35">
        <v>2</v>
      </c>
      <c r="AD27" s="35" t="s">
        <v>558</v>
      </c>
      <c r="AE27" s="35" t="s">
        <v>92</v>
      </c>
      <c r="AF27" s="35" t="s">
        <v>122</v>
      </c>
      <c r="AG27" s="35" t="s">
        <v>92</v>
      </c>
      <c r="AH27" s="35" t="s">
        <v>92</v>
      </c>
      <c r="AI27" s="35" t="s">
        <v>92</v>
      </c>
      <c r="AJ27" s="35" t="s">
        <v>92</v>
      </c>
      <c r="AK27" s="36" t="s">
        <v>92</v>
      </c>
      <c r="AL27" s="36" t="s">
        <v>92</v>
      </c>
      <c r="AM27" s="35">
        <v>0</v>
      </c>
      <c r="AN27" s="35" t="s">
        <v>92</v>
      </c>
      <c r="AO27" s="35" t="s">
        <v>92</v>
      </c>
      <c r="AP27" s="35" t="s">
        <v>95</v>
      </c>
      <c r="AQ27" s="35" t="s">
        <v>92</v>
      </c>
      <c r="AR27" s="35" t="s">
        <v>92</v>
      </c>
      <c r="AS27" s="35" t="s">
        <v>94</v>
      </c>
      <c r="AT27" s="35" t="s">
        <v>95</v>
      </c>
      <c r="AU27" s="35" t="s">
        <v>95</v>
      </c>
      <c r="AV27" s="35" t="s">
        <v>92</v>
      </c>
      <c r="AW27" s="35" t="s">
        <v>253</v>
      </c>
      <c r="AX27" s="35" t="s">
        <v>95</v>
      </c>
      <c r="AY27" s="35" t="s">
        <v>96</v>
      </c>
      <c r="AZ27" s="35" t="s">
        <v>92</v>
      </c>
      <c r="BA27" s="35" t="s">
        <v>92</v>
      </c>
      <c r="BB27" s="35" t="s">
        <v>92</v>
      </c>
      <c r="BC27" s="35" t="s">
        <v>92</v>
      </c>
      <c r="BD27" s="35" t="s">
        <v>92</v>
      </c>
      <c r="BE27" s="35" t="s">
        <v>92</v>
      </c>
      <c r="BF27" s="35" t="s">
        <v>92</v>
      </c>
      <c r="BG27" s="35" t="s">
        <v>94</v>
      </c>
      <c r="BH27" s="35" t="s">
        <v>92</v>
      </c>
      <c r="BI27" s="35" t="s">
        <v>92</v>
      </c>
      <c r="BJ27" s="36" t="s">
        <v>92</v>
      </c>
      <c r="BK27" s="35" t="s">
        <v>92</v>
      </c>
      <c r="BL27" s="35" t="s">
        <v>95</v>
      </c>
      <c r="BM27" s="35" t="s">
        <v>94</v>
      </c>
      <c r="BN27" s="35" t="s">
        <v>105</v>
      </c>
      <c r="BO27" s="35" t="s">
        <v>94</v>
      </c>
      <c r="BP27" s="36">
        <v>42720</v>
      </c>
      <c r="BQ27" s="35" t="s">
        <v>379</v>
      </c>
      <c r="BR27" s="35" t="s">
        <v>479</v>
      </c>
      <c r="BS27" s="37"/>
      <c r="BT27" s="37"/>
      <c r="BU27" s="35" t="s">
        <v>94</v>
      </c>
      <c r="BV27" s="37"/>
      <c r="BW27" s="38"/>
    </row>
    <row r="28" spans="1:75">
      <c r="A28" s="34">
        <v>140</v>
      </c>
      <c r="B28" s="35" t="s">
        <v>549</v>
      </c>
      <c r="C28" s="35" t="s">
        <v>553</v>
      </c>
      <c r="D28" s="35" t="s">
        <v>84</v>
      </c>
      <c r="E28" s="35">
        <v>2017</v>
      </c>
      <c r="F28" s="35" t="s">
        <v>480</v>
      </c>
      <c r="G28" s="35" t="s">
        <v>481</v>
      </c>
      <c r="H28" s="35">
        <v>67</v>
      </c>
      <c r="I28" s="35" t="s">
        <v>87</v>
      </c>
      <c r="J28" s="36">
        <v>18278</v>
      </c>
      <c r="K28" s="36">
        <v>43061</v>
      </c>
      <c r="L28" s="36">
        <v>43080</v>
      </c>
      <c r="M28" s="35">
        <v>19</v>
      </c>
      <c r="N28" s="35" t="s">
        <v>89</v>
      </c>
      <c r="O28" s="35" t="s">
        <v>174</v>
      </c>
      <c r="P28" s="35" t="s">
        <v>454</v>
      </c>
      <c r="Q28" s="35">
        <v>153</v>
      </c>
      <c r="R28" s="35">
        <v>56</v>
      </c>
      <c r="S28" s="35">
        <v>53</v>
      </c>
      <c r="T28" s="35">
        <v>55</v>
      </c>
      <c r="U28" s="35">
        <v>23</v>
      </c>
      <c r="V28" s="37"/>
      <c r="W28" s="35" t="s">
        <v>555</v>
      </c>
      <c r="X28" s="35">
        <v>2</v>
      </c>
      <c r="Y28" s="35" t="s">
        <v>556</v>
      </c>
      <c r="Z28" s="35">
        <v>5</v>
      </c>
      <c r="AA28" s="35" t="s">
        <v>567</v>
      </c>
      <c r="AB28" s="35">
        <v>-4</v>
      </c>
      <c r="AC28" s="35">
        <v>4</v>
      </c>
      <c r="AD28" s="35" t="s">
        <v>558</v>
      </c>
      <c r="AE28" s="35">
        <v>24</v>
      </c>
      <c r="AF28" s="35" t="s">
        <v>109</v>
      </c>
      <c r="AG28" s="35" t="s">
        <v>92</v>
      </c>
      <c r="AH28" s="35">
        <v>105</v>
      </c>
      <c r="AI28" s="35" t="s">
        <v>92</v>
      </c>
      <c r="AJ28" s="35" t="s">
        <v>92</v>
      </c>
      <c r="AK28" s="36" t="s">
        <v>92</v>
      </c>
      <c r="AL28" s="36" t="s">
        <v>92</v>
      </c>
      <c r="AM28" s="35">
        <v>3</v>
      </c>
      <c r="AN28" s="35" t="s">
        <v>92</v>
      </c>
      <c r="AO28" s="35" t="s">
        <v>132</v>
      </c>
      <c r="AP28" s="35" t="s">
        <v>95</v>
      </c>
      <c r="AQ28" s="35" t="s">
        <v>92</v>
      </c>
      <c r="AR28" s="35" t="s">
        <v>92</v>
      </c>
      <c r="AS28" s="35" t="s">
        <v>92</v>
      </c>
      <c r="AT28" s="35" t="s">
        <v>95</v>
      </c>
      <c r="AU28" s="35" t="s">
        <v>94</v>
      </c>
      <c r="AV28" s="35" t="s">
        <v>94</v>
      </c>
      <c r="AW28" s="35" t="s">
        <v>94</v>
      </c>
      <c r="AX28" s="35" t="s">
        <v>95</v>
      </c>
      <c r="AY28" s="35" t="s">
        <v>113</v>
      </c>
      <c r="AZ28" s="35" t="s">
        <v>114</v>
      </c>
      <c r="BA28" s="35" t="s">
        <v>94</v>
      </c>
      <c r="BB28" s="35" t="s">
        <v>92</v>
      </c>
      <c r="BC28" s="35" t="s">
        <v>92</v>
      </c>
      <c r="BD28" s="35" t="s">
        <v>95</v>
      </c>
      <c r="BE28" s="35" t="s">
        <v>95</v>
      </c>
      <c r="BF28" s="35" t="s">
        <v>92</v>
      </c>
      <c r="BG28" s="35" t="s">
        <v>95</v>
      </c>
      <c r="BH28" s="35" t="s">
        <v>92</v>
      </c>
      <c r="BI28" s="35" t="s">
        <v>115</v>
      </c>
      <c r="BJ28" s="36" t="s">
        <v>92</v>
      </c>
      <c r="BK28" s="35" t="s">
        <v>92</v>
      </c>
      <c r="BL28" s="35" t="s">
        <v>95</v>
      </c>
      <c r="BM28" s="35" t="s">
        <v>94</v>
      </c>
      <c r="BN28" s="35" t="s">
        <v>105</v>
      </c>
      <c r="BO28" s="35" t="s">
        <v>94</v>
      </c>
      <c r="BP28" s="36">
        <v>43061</v>
      </c>
      <c r="BQ28" s="35" t="s">
        <v>379</v>
      </c>
      <c r="BR28" s="35" t="s">
        <v>482</v>
      </c>
      <c r="BS28" s="37"/>
      <c r="BT28" s="37"/>
      <c r="BU28" s="35" t="s">
        <v>94</v>
      </c>
      <c r="BV28" s="37"/>
      <c r="BW28" s="38"/>
    </row>
    <row r="29" spans="1:75">
      <c r="A29" s="34">
        <v>151</v>
      </c>
      <c r="B29" s="35" t="s">
        <v>548</v>
      </c>
      <c r="C29" s="35" t="s">
        <v>559</v>
      </c>
      <c r="D29" s="35" t="s">
        <v>100</v>
      </c>
      <c r="E29" s="35">
        <v>2017</v>
      </c>
      <c r="F29" s="35" t="s">
        <v>487</v>
      </c>
      <c r="G29" s="35" t="s">
        <v>488</v>
      </c>
      <c r="H29" s="35">
        <v>74</v>
      </c>
      <c r="I29" s="35" t="s">
        <v>87</v>
      </c>
      <c r="J29" s="36">
        <v>15847</v>
      </c>
      <c r="K29" s="36">
        <v>42859</v>
      </c>
      <c r="L29" s="36">
        <v>42914</v>
      </c>
      <c r="M29" s="35">
        <v>55</v>
      </c>
      <c r="N29" s="35" t="s">
        <v>89</v>
      </c>
      <c r="O29" s="35" t="s">
        <v>554</v>
      </c>
      <c r="P29" s="35" t="s">
        <v>90</v>
      </c>
      <c r="Q29" s="35">
        <v>160</v>
      </c>
      <c r="R29" s="35" t="s">
        <v>92</v>
      </c>
      <c r="S29" s="35">
        <v>49</v>
      </c>
      <c r="T29" s="35">
        <v>47</v>
      </c>
      <c r="U29" s="35">
        <v>19</v>
      </c>
      <c r="V29" s="37"/>
      <c r="W29" s="35" t="s">
        <v>569</v>
      </c>
      <c r="X29" s="35">
        <v>8</v>
      </c>
      <c r="Y29" s="35" t="s">
        <v>574</v>
      </c>
      <c r="Z29" s="35" t="s">
        <v>92</v>
      </c>
      <c r="AA29" s="35" t="s">
        <v>92</v>
      </c>
      <c r="AB29" s="35">
        <v>4</v>
      </c>
      <c r="AC29" s="35">
        <v>-4</v>
      </c>
      <c r="AD29" s="35" t="s">
        <v>563</v>
      </c>
      <c r="AE29" s="35">
        <v>26</v>
      </c>
      <c r="AF29" s="35" t="s">
        <v>104</v>
      </c>
      <c r="AG29" s="35" t="s">
        <v>92</v>
      </c>
      <c r="AH29" s="35" t="s">
        <v>92</v>
      </c>
      <c r="AI29" s="35" t="s">
        <v>92</v>
      </c>
      <c r="AJ29" s="35" t="s">
        <v>92</v>
      </c>
      <c r="AK29" s="36">
        <v>43383</v>
      </c>
      <c r="AL29" s="36">
        <v>42900</v>
      </c>
      <c r="AM29" s="35">
        <v>2</v>
      </c>
      <c r="AN29" s="35">
        <v>2</v>
      </c>
      <c r="AO29" s="35" t="s">
        <v>92</v>
      </c>
      <c r="AP29" s="35" t="s">
        <v>95</v>
      </c>
      <c r="AQ29" s="35" t="s">
        <v>92</v>
      </c>
      <c r="AR29" s="35" t="s">
        <v>151</v>
      </c>
      <c r="AS29" s="35" t="s">
        <v>95</v>
      </c>
      <c r="AT29" s="35" t="s">
        <v>94</v>
      </c>
      <c r="AU29" s="35" t="s">
        <v>94</v>
      </c>
      <c r="AV29" s="35" t="s">
        <v>92</v>
      </c>
      <c r="AW29" s="35" t="s">
        <v>95</v>
      </c>
      <c r="AX29" s="35" t="s">
        <v>94</v>
      </c>
      <c r="AY29" s="35" t="s">
        <v>113</v>
      </c>
      <c r="AZ29" s="35" t="s">
        <v>114</v>
      </c>
      <c r="BA29" s="35" t="s">
        <v>92</v>
      </c>
      <c r="BB29" s="35" t="s">
        <v>95</v>
      </c>
      <c r="BC29" s="35" t="s">
        <v>95</v>
      </c>
      <c r="BD29" s="35" t="s">
        <v>92</v>
      </c>
      <c r="BE29" s="35" t="s">
        <v>92</v>
      </c>
      <c r="BF29" s="35" t="s">
        <v>92</v>
      </c>
      <c r="BG29" s="35" t="s">
        <v>95</v>
      </c>
      <c r="BH29" s="35" t="s">
        <v>92</v>
      </c>
      <c r="BI29" s="35" t="s">
        <v>115</v>
      </c>
      <c r="BJ29" s="36" t="s">
        <v>92</v>
      </c>
      <c r="BK29" s="35" t="s">
        <v>92</v>
      </c>
      <c r="BL29" s="35" t="s">
        <v>95</v>
      </c>
      <c r="BM29" s="35" t="s">
        <v>94</v>
      </c>
      <c r="BN29" s="35" t="s">
        <v>105</v>
      </c>
      <c r="BO29" s="35" t="s">
        <v>94</v>
      </c>
      <c r="BP29" s="36">
        <v>42895</v>
      </c>
      <c r="BQ29" s="35" t="s">
        <v>444</v>
      </c>
      <c r="BR29" s="35" t="s">
        <v>489</v>
      </c>
      <c r="BS29" s="37"/>
      <c r="BT29" s="37"/>
      <c r="BU29" s="35" t="s">
        <v>94</v>
      </c>
      <c r="BV29" s="37"/>
      <c r="BW29" s="38"/>
    </row>
    <row r="30" spans="1:75">
      <c r="A30" s="34">
        <v>19</v>
      </c>
      <c r="B30" s="35" t="s">
        <v>548</v>
      </c>
      <c r="C30" s="35" t="s">
        <v>559</v>
      </c>
      <c r="D30" s="35" t="s">
        <v>100</v>
      </c>
      <c r="E30" s="35">
        <v>2017</v>
      </c>
      <c r="F30" s="35" t="s">
        <v>492</v>
      </c>
      <c r="G30" s="35" t="s">
        <v>367</v>
      </c>
      <c r="H30" s="35">
        <v>61</v>
      </c>
      <c r="I30" s="35" t="s">
        <v>136</v>
      </c>
      <c r="J30" s="36">
        <v>19986</v>
      </c>
      <c r="K30" s="36">
        <v>42886</v>
      </c>
      <c r="L30" s="36">
        <v>42908</v>
      </c>
      <c r="M30" s="35">
        <v>22</v>
      </c>
      <c r="N30" s="35" t="s">
        <v>89</v>
      </c>
      <c r="O30" s="35" t="s">
        <v>174</v>
      </c>
      <c r="P30" s="35" t="s">
        <v>454</v>
      </c>
      <c r="Q30" s="35">
        <v>180</v>
      </c>
      <c r="R30" s="35">
        <v>70</v>
      </c>
      <c r="S30" s="35">
        <v>70</v>
      </c>
      <c r="T30" s="35">
        <v>72</v>
      </c>
      <c r="U30" s="35">
        <v>22</v>
      </c>
      <c r="V30" s="37"/>
      <c r="W30" s="35" t="s">
        <v>561</v>
      </c>
      <c r="X30" s="35">
        <v>5</v>
      </c>
      <c r="Y30" s="35" t="s">
        <v>574</v>
      </c>
      <c r="Z30" s="35">
        <v>0</v>
      </c>
      <c r="AA30" s="35" t="s">
        <v>567</v>
      </c>
      <c r="AB30" s="35">
        <v>-3</v>
      </c>
      <c r="AC30" s="35">
        <v>3</v>
      </c>
      <c r="AD30" s="35" t="s">
        <v>558</v>
      </c>
      <c r="AE30" s="35" t="s">
        <v>92</v>
      </c>
      <c r="AF30" s="35" t="s">
        <v>122</v>
      </c>
      <c r="AG30" s="35" t="s">
        <v>92</v>
      </c>
      <c r="AH30" s="35">
        <v>21</v>
      </c>
      <c r="AI30" s="35">
        <v>0</v>
      </c>
      <c r="AJ30" s="35" t="s">
        <v>493</v>
      </c>
      <c r="AK30" s="36">
        <v>42960</v>
      </c>
      <c r="AL30" s="36">
        <v>42926</v>
      </c>
      <c r="AM30" s="35">
        <v>0</v>
      </c>
      <c r="AN30" s="35">
        <v>0</v>
      </c>
      <c r="AO30" s="35" t="s">
        <v>92</v>
      </c>
      <c r="AP30" s="35" t="s">
        <v>92</v>
      </c>
      <c r="AQ30" s="35" t="s">
        <v>92</v>
      </c>
      <c r="AR30" s="35" t="s">
        <v>92</v>
      </c>
      <c r="AS30" s="35" t="s">
        <v>95</v>
      </c>
      <c r="AT30" s="35" t="s">
        <v>95</v>
      </c>
      <c r="AU30" s="35" t="s">
        <v>95</v>
      </c>
      <c r="AV30" s="35" t="s">
        <v>92</v>
      </c>
      <c r="AW30" s="35" t="s">
        <v>92</v>
      </c>
      <c r="AX30" s="35" t="s">
        <v>95</v>
      </c>
      <c r="AY30" s="35" t="s">
        <v>175</v>
      </c>
      <c r="AZ30" s="35" t="s">
        <v>176</v>
      </c>
      <c r="BA30" s="35" t="s">
        <v>92</v>
      </c>
      <c r="BB30" s="35" t="s">
        <v>95</v>
      </c>
      <c r="BC30" s="35" t="s">
        <v>92</v>
      </c>
      <c r="BD30" s="35" t="s">
        <v>92</v>
      </c>
      <c r="BE30" s="35" t="s">
        <v>92</v>
      </c>
      <c r="BF30" s="35" t="s">
        <v>92</v>
      </c>
      <c r="BG30" s="35" t="s">
        <v>95</v>
      </c>
      <c r="BH30" s="35" t="s">
        <v>92</v>
      </c>
      <c r="BI30" s="35" t="s">
        <v>92</v>
      </c>
      <c r="BJ30" s="36" t="s">
        <v>92</v>
      </c>
      <c r="BK30" s="35" t="s">
        <v>92</v>
      </c>
      <c r="BL30" s="35" t="s">
        <v>95</v>
      </c>
      <c r="BM30" s="35" t="s">
        <v>94</v>
      </c>
      <c r="BN30" s="35" t="s">
        <v>105</v>
      </c>
      <c r="BO30" s="35" t="s">
        <v>94</v>
      </c>
      <c r="BP30" s="36">
        <v>42896</v>
      </c>
      <c r="BQ30" s="35" t="s">
        <v>444</v>
      </c>
      <c r="BR30" s="35" t="s">
        <v>479</v>
      </c>
      <c r="BS30" s="37"/>
      <c r="BT30" s="37"/>
      <c r="BU30" s="35" t="s">
        <v>94</v>
      </c>
      <c r="BV30" s="37"/>
      <c r="BW30" s="38"/>
    </row>
    <row r="31" spans="1:75">
      <c r="A31" s="34">
        <v>58</v>
      </c>
      <c r="B31" s="35" t="s">
        <v>547</v>
      </c>
      <c r="C31" s="35" t="s">
        <v>562</v>
      </c>
      <c r="D31" s="35" t="s">
        <v>84</v>
      </c>
      <c r="E31" s="35">
        <v>2016</v>
      </c>
      <c r="F31" s="35" t="s">
        <v>496</v>
      </c>
      <c r="G31" s="35" t="s">
        <v>497</v>
      </c>
      <c r="H31" s="35">
        <v>77</v>
      </c>
      <c r="I31" s="35" t="s">
        <v>87</v>
      </c>
      <c r="J31" s="36">
        <v>11731</v>
      </c>
      <c r="K31" s="36">
        <v>42699</v>
      </c>
      <c r="L31" s="36">
        <v>42712</v>
      </c>
      <c r="M31" s="35">
        <v>13</v>
      </c>
      <c r="N31" s="35" t="s">
        <v>130</v>
      </c>
      <c r="O31" s="35" t="s">
        <v>565</v>
      </c>
      <c r="P31" s="35" t="s">
        <v>196</v>
      </c>
      <c r="Q31" s="35">
        <v>160</v>
      </c>
      <c r="R31" s="35">
        <v>59</v>
      </c>
      <c r="S31" s="35">
        <v>52</v>
      </c>
      <c r="T31" s="35" t="s">
        <v>92</v>
      </c>
      <c r="U31" s="35">
        <v>20</v>
      </c>
      <c r="V31" s="37"/>
      <c r="W31" s="35" t="s">
        <v>569</v>
      </c>
      <c r="X31" s="35">
        <v>1</v>
      </c>
      <c r="Y31" s="35" t="s">
        <v>556</v>
      </c>
      <c r="Z31" s="35">
        <v>12</v>
      </c>
      <c r="AA31" s="35" t="s">
        <v>567</v>
      </c>
      <c r="AB31" s="35" t="s">
        <v>92</v>
      </c>
      <c r="AC31" s="35" t="e">
        <v>#VALUE!</v>
      </c>
      <c r="AD31" s="35" t="s">
        <v>558</v>
      </c>
      <c r="AE31" s="35">
        <v>26</v>
      </c>
      <c r="AF31" s="35" t="s">
        <v>104</v>
      </c>
      <c r="AG31" s="35" t="s">
        <v>92</v>
      </c>
      <c r="AH31" s="35">
        <v>284</v>
      </c>
      <c r="AI31" s="35" t="s">
        <v>95</v>
      </c>
      <c r="AJ31" s="35">
        <v>0</v>
      </c>
      <c r="AK31" s="36">
        <v>43355</v>
      </c>
      <c r="AL31" s="36" t="s">
        <v>92</v>
      </c>
      <c r="AM31" s="35">
        <v>0</v>
      </c>
      <c r="AN31" s="35">
        <v>0</v>
      </c>
      <c r="AO31" s="35" t="s">
        <v>112</v>
      </c>
      <c r="AP31" s="35" t="s">
        <v>92</v>
      </c>
      <c r="AQ31" s="35" t="s">
        <v>92</v>
      </c>
      <c r="AR31" s="35" t="s">
        <v>92</v>
      </c>
      <c r="AS31" s="35" t="s">
        <v>95</v>
      </c>
      <c r="AT31" s="35" t="s">
        <v>95</v>
      </c>
      <c r="AU31" s="35" t="s">
        <v>95</v>
      </c>
      <c r="AV31" s="35" t="s">
        <v>92</v>
      </c>
      <c r="AW31" s="35" t="s">
        <v>92</v>
      </c>
      <c r="AX31" s="35" t="s">
        <v>95</v>
      </c>
      <c r="AY31" s="35" t="s">
        <v>113</v>
      </c>
      <c r="AZ31" s="35" t="s">
        <v>114</v>
      </c>
      <c r="BA31" s="35" t="s">
        <v>94</v>
      </c>
      <c r="BB31" s="35" t="s">
        <v>94</v>
      </c>
      <c r="BC31" s="35" t="s">
        <v>95</v>
      </c>
      <c r="BD31" s="35" t="s">
        <v>94</v>
      </c>
      <c r="BE31" s="35" t="s">
        <v>94</v>
      </c>
      <c r="BF31" s="35" t="s">
        <v>95</v>
      </c>
      <c r="BG31" s="35" t="s">
        <v>95</v>
      </c>
      <c r="BH31" s="35" t="s">
        <v>92</v>
      </c>
      <c r="BI31" s="35" t="s">
        <v>115</v>
      </c>
      <c r="BJ31" s="36">
        <v>43709</v>
      </c>
      <c r="BK31" s="35">
        <v>0</v>
      </c>
      <c r="BL31" s="35" t="s">
        <v>95</v>
      </c>
      <c r="BM31" s="35" t="s">
        <v>94</v>
      </c>
      <c r="BN31" s="35" t="s">
        <v>105</v>
      </c>
      <c r="BO31" s="35" t="s">
        <v>94</v>
      </c>
      <c r="BP31" s="36">
        <v>42705</v>
      </c>
      <c r="BQ31" s="35" t="s">
        <v>498</v>
      </c>
      <c r="BR31" s="35" t="s">
        <v>499</v>
      </c>
      <c r="BS31" s="37"/>
      <c r="BT31" s="37"/>
      <c r="BU31" s="37"/>
      <c r="BV31" s="37"/>
      <c r="BW31" s="39" t="s">
        <v>94</v>
      </c>
    </row>
    <row r="32" spans="1:75">
      <c r="A32" s="34">
        <v>62</v>
      </c>
      <c r="B32" s="35" t="s">
        <v>547</v>
      </c>
      <c r="C32" s="35" t="s">
        <v>562</v>
      </c>
      <c r="D32" s="35" t="s">
        <v>84</v>
      </c>
      <c r="E32" s="35">
        <v>2016</v>
      </c>
      <c r="F32" s="35" t="s">
        <v>509</v>
      </c>
      <c r="G32" s="35" t="s">
        <v>510</v>
      </c>
      <c r="H32" s="35">
        <v>83</v>
      </c>
      <c r="I32" s="35" t="s">
        <v>87</v>
      </c>
      <c r="J32" s="36">
        <v>12094</v>
      </c>
      <c r="K32" s="36">
        <v>42678</v>
      </c>
      <c r="L32" s="36">
        <v>42718</v>
      </c>
      <c r="M32" s="35">
        <v>40</v>
      </c>
      <c r="N32" s="35" t="s">
        <v>89</v>
      </c>
      <c r="O32" s="35" t="s">
        <v>568</v>
      </c>
      <c r="P32" s="35" t="s">
        <v>103</v>
      </c>
      <c r="Q32" s="35">
        <v>165</v>
      </c>
      <c r="R32" s="35" t="s">
        <v>92</v>
      </c>
      <c r="S32" s="35">
        <v>62</v>
      </c>
      <c r="T32" s="35">
        <v>66</v>
      </c>
      <c r="U32" s="35">
        <v>23</v>
      </c>
      <c r="V32" s="37"/>
      <c r="W32" s="35" t="s">
        <v>555</v>
      </c>
      <c r="X32" s="35">
        <v>2</v>
      </c>
      <c r="Y32" s="35" t="s">
        <v>556</v>
      </c>
      <c r="Z32" s="35" t="s">
        <v>92</v>
      </c>
      <c r="AA32" s="35" t="s">
        <v>92</v>
      </c>
      <c r="AB32" s="35">
        <v>-6</v>
      </c>
      <c r="AC32" s="35">
        <v>6</v>
      </c>
      <c r="AD32" s="35" t="s">
        <v>563</v>
      </c>
      <c r="AE32" s="35" t="s">
        <v>92</v>
      </c>
      <c r="AF32" s="35" t="s">
        <v>575</v>
      </c>
      <c r="AG32" s="35" t="s">
        <v>92</v>
      </c>
      <c r="AH32" s="35">
        <v>108</v>
      </c>
      <c r="AI32" s="35" t="s">
        <v>95</v>
      </c>
      <c r="AJ32" s="35">
        <v>0</v>
      </c>
      <c r="AK32" s="36">
        <v>42718</v>
      </c>
      <c r="AL32" s="36">
        <v>42705</v>
      </c>
      <c r="AM32" s="35">
        <v>0</v>
      </c>
      <c r="AN32" s="35">
        <v>0</v>
      </c>
      <c r="AO32" s="35" t="s">
        <v>92</v>
      </c>
      <c r="AP32" s="35" t="s">
        <v>92</v>
      </c>
      <c r="AQ32" s="35" t="s">
        <v>92</v>
      </c>
      <c r="AR32" s="35" t="s">
        <v>92</v>
      </c>
      <c r="AS32" s="35" t="s">
        <v>94</v>
      </c>
      <c r="AT32" s="35" t="s">
        <v>94</v>
      </c>
      <c r="AU32" s="35" t="s">
        <v>94</v>
      </c>
      <c r="AV32" s="35" t="s">
        <v>92</v>
      </c>
      <c r="AW32" s="35" t="s">
        <v>92</v>
      </c>
      <c r="AX32" s="35" t="s">
        <v>95</v>
      </c>
      <c r="AY32" s="35" t="s">
        <v>113</v>
      </c>
      <c r="AZ32" s="35" t="s">
        <v>114</v>
      </c>
      <c r="BA32" s="35" t="s">
        <v>92</v>
      </c>
      <c r="BB32" s="35" t="s">
        <v>92</v>
      </c>
      <c r="BC32" s="35" t="s">
        <v>95</v>
      </c>
      <c r="BD32" s="35" t="s">
        <v>95</v>
      </c>
      <c r="BE32" s="35" t="s">
        <v>95</v>
      </c>
      <c r="BF32" s="35" t="s">
        <v>95</v>
      </c>
      <c r="BG32" s="35" t="s">
        <v>95</v>
      </c>
      <c r="BH32" s="35" t="s">
        <v>92</v>
      </c>
      <c r="BI32" s="35" t="s">
        <v>92</v>
      </c>
      <c r="BJ32" s="36" t="s">
        <v>92</v>
      </c>
      <c r="BK32" s="35">
        <v>0</v>
      </c>
      <c r="BL32" s="35" t="s">
        <v>95</v>
      </c>
      <c r="BM32" s="35" t="s">
        <v>94</v>
      </c>
      <c r="BN32" s="35" t="s">
        <v>105</v>
      </c>
      <c r="BO32" s="35" t="s">
        <v>94</v>
      </c>
      <c r="BP32" s="36">
        <v>42691</v>
      </c>
      <c r="BQ32" s="35" t="s">
        <v>390</v>
      </c>
      <c r="BR32" s="35" t="s">
        <v>461</v>
      </c>
      <c r="BS32" s="35" t="s">
        <v>94</v>
      </c>
      <c r="BT32" s="37"/>
      <c r="BU32" s="37"/>
      <c r="BV32" s="37"/>
      <c r="BW32" s="38"/>
    </row>
    <row r="33" spans="1:75">
      <c r="A33" s="34">
        <v>63</v>
      </c>
      <c r="B33" s="35" t="s">
        <v>547</v>
      </c>
      <c r="C33" s="35" t="s">
        <v>562</v>
      </c>
      <c r="D33" s="35" t="s">
        <v>84</v>
      </c>
      <c r="E33" s="35">
        <v>2016</v>
      </c>
      <c r="F33" s="35" t="s">
        <v>514</v>
      </c>
      <c r="G33" s="35" t="s">
        <v>154</v>
      </c>
      <c r="H33" s="35">
        <v>63</v>
      </c>
      <c r="I33" s="35" t="s">
        <v>136</v>
      </c>
      <c r="J33" s="36">
        <v>19308</v>
      </c>
      <c r="K33" s="36">
        <v>42707</v>
      </c>
      <c r="L33" s="36">
        <v>42716</v>
      </c>
      <c r="M33" s="35">
        <v>9</v>
      </c>
      <c r="N33" s="35" t="s">
        <v>89</v>
      </c>
      <c r="O33" s="35" t="s">
        <v>174</v>
      </c>
      <c r="P33" s="35" t="s">
        <v>454</v>
      </c>
      <c r="Q33" s="35">
        <v>170</v>
      </c>
      <c r="R33" s="35">
        <v>63</v>
      </c>
      <c r="S33" s="35">
        <v>63</v>
      </c>
      <c r="T33" s="35" t="s">
        <v>92</v>
      </c>
      <c r="U33" s="35">
        <v>22</v>
      </c>
      <c r="V33" s="37"/>
      <c r="W33" s="35" t="s">
        <v>561</v>
      </c>
      <c r="X33" s="35">
        <v>1</v>
      </c>
      <c r="Y33" s="35" t="s">
        <v>556</v>
      </c>
      <c r="Z33" s="35">
        <v>0</v>
      </c>
      <c r="AA33" s="35" t="s">
        <v>567</v>
      </c>
      <c r="AB33" s="35" t="s">
        <v>92</v>
      </c>
      <c r="AC33" s="35" t="e">
        <v>#VALUE!</v>
      </c>
      <c r="AD33" s="35" t="s">
        <v>558</v>
      </c>
      <c r="AE33" s="35" t="s">
        <v>92</v>
      </c>
      <c r="AF33" s="35" t="s">
        <v>122</v>
      </c>
      <c r="AG33" s="35" t="s">
        <v>92</v>
      </c>
      <c r="AH33" s="35">
        <v>260</v>
      </c>
      <c r="AI33" s="35" t="s">
        <v>95</v>
      </c>
      <c r="AJ33" s="35">
        <v>0</v>
      </c>
      <c r="AK33" s="36">
        <v>43047</v>
      </c>
      <c r="AL33" s="36">
        <v>43041</v>
      </c>
      <c r="AM33" s="35">
        <v>0</v>
      </c>
      <c r="AN33" s="35">
        <v>0</v>
      </c>
      <c r="AO33" s="35" t="s">
        <v>92</v>
      </c>
      <c r="AP33" s="35" t="s">
        <v>92</v>
      </c>
      <c r="AQ33" s="35" t="s">
        <v>92</v>
      </c>
      <c r="AR33" s="35" t="s">
        <v>92</v>
      </c>
      <c r="AS33" s="35" t="s">
        <v>94</v>
      </c>
      <c r="AT33" s="35" t="s">
        <v>95</v>
      </c>
      <c r="AU33" s="35" t="s">
        <v>95</v>
      </c>
      <c r="AV33" s="35" t="s">
        <v>95</v>
      </c>
      <c r="AW33" s="35" t="s">
        <v>92</v>
      </c>
      <c r="AX33" s="35" t="s">
        <v>95</v>
      </c>
      <c r="AY33" s="35" t="s">
        <v>175</v>
      </c>
      <c r="AZ33" s="35" t="s">
        <v>176</v>
      </c>
      <c r="BA33" s="35" t="s">
        <v>92</v>
      </c>
      <c r="BB33" s="35" t="s">
        <v>92</v>
      </c>
      <c r="BC33" s="35" t="s">
        <v>95</v>
      </c>
      <c r="BD33" s="35" t="s">
        <v>95</v>
      </c>
      <c r="BE33" s="35" t="s">
        <v>95</v>
      </c>
      <c r="BF33" s="35" t="s">
        <v>95</v>
      </c>
      <c r="BG33" s="35" t="s">
        <v>95</v>
      </c>
      <c r="BH33" s="35" t="s">
        <v>92</v>
      </c>
      <c r="BI33" s="35" t="s">
        <v>92</v>
      </c>
      <c r="BJ33" s="36">
        <v>42675</v>
      </c>
      <c r="BK33" s="35">
        <v>0</v>
      </c>
      <c r="BL33" s="35" t="s">
        <v>95</v>
      </c>
      <c r="BM33" s="35" t="s">
        <v>94</v>
      </c>
      <c r="BN33" s="35" t="s">
        <v>105</v>
      </c>
      <c r="BO33" s="35" t="s">
        <v>94</v>
      </c>
      <c r="BP33" s="36">
        <v>42704</v>
      </c>
      <c r="BQ33" s="35" t="s">
        <v>390</v>
      </c>
      <c r="BR33" s="35" t="s">
        <v>176</v>
      </c>
      <c r="BS33" s="35" t="s">
        <v>94</v>
      </c>
      <c r="BT33" s="37"/>
      <c r="BU33" s="37"/>
      <c r="BV33" s="37"/>
      <c r="BW33" s="3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showGridLines="0" workbookViewId="0"/>
  </sheetViews>
  <sheetFormatPr baseColWidth="10" defaultColWidth="14.42578125" defaultRowHeight="15" customHeight="1"/>
  <sheetData>
    <row r="1" spans="1:2">
      <c r="A1" s="52" t="s">
        <v>607</v>
      </c>
      <c r="B1" s="52" t="s">
        <v>21</v>
      </c>
    </row>
    <row r="2" spans="1:2">
      <c r="A2" s="52" t="s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8"/>
  <sheetViews>
    <sheetView showGridLines="0" workbookViewId="0"/>
  </sheetViews>
  <sheetFormatPr baseColWidth="10" defaultColWidth="14.42578125" defaultRowHeight="15" customHeight="1"/>
  <cols>
    <col min="2" max="2" width="14.42578125" hidden="1"/>
    <col min="4" max="4" width="15.42578125" customWidth="1"/>
  </cols>
  <sheetData>
    <row r="1" spans="1:4">
      <c r="A1" s="52" t="s">
        <v>20</v>
      </c>
      <c r="B1" t="s">
        <v>611</v>
      </c>
      <c r="D1" s="41" t="s">
        <v>582</v>
      </c>
    </row>
    <row r="2" spans="1:4">
      <c r="D2" s="40">
        <f>ROUND(B2,0)</f>
        <v>0</v>
      </c>
    </row>
    <row r="3" spans="1:4">
      <c r="B3" s="52" t="s">
        <v>565</v>
      </c>
      <c r="D3" s="40" t="e">
        <f>ROUND(B3,0)</f>
        <v>#VALUE!</v>
      </c>
    </row>
    <row r="4" spans="1:4">
      <c r="A4" s="52" t="s">
        <v>1</v>
      </c>
      <c r="B4" t="s">
        <v>623</v>
      </c>
      <c r="C4" t="s">
        <v>581</v>
      </c>
      <c r="D4" s="40" t="e">
        <f>ROUND(B4,0)</f>
        <v>#VALUE!</v>
      </c>
    </row>
    <row r="5" spans="1:4">
      <c r="A5" t="s">
        <v>547</v>
      </c>
      <c r="B5" s="53">
        <v>21.037037037037038</v>
      </c>
      <c r="C5" s="53">
        <v>27</v>
      </c>
      <c r="D5" s="40">
        <f>ROUND(B5,0)</f>
        <v>21</v>
      </c>
    </row>
    <row r="6" spans="1:4">
      <c r="A6" t="s">
        <v>548</v>
      </c>
      <c r="B6" s="53">
        <v>23.272727272727273</v>
      </c>
      <c r="C6" s="53">
        <v>22</v>
      </c>
      <c r="D6" s="40"/>
    </row>
    <row r="7" spans="1:4" ht="15" customHeight="1">
      <c r="A7" t="s">
        <v>549</v>
      </c>
      <c r="B7" s="53">
        <v>24.357142857142858</v>
      </c>
      <c r="C7" s="53">
        <v>28</v>
      </c>
    </row>
    <row r="8" spans="1:4" ht="15" customHeight="1">
      <c r="A8" t="s">
        <v>550</v>
      </c>
      <c r="B8" s="53">
        <v>24.419354838709676</v>
      </c>
      <c r="C8" s="53">
        <v>31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4"/>
  <sheetViews>
    <sheetView showGridLines="0" topLeftCell="H1" workbookViewId="0"/>
  </sheetViews>
  <sheetFormatPr baseColWidth="10" defaultColWidth="14.42578125" defaultRowHeight="15" customHeight="1"/>
  <cols>
    <col min="1" max="7" width="14.42578125" hidden="1"/>
  </cols>
  <sheetData>
    <row r="1" spans="1:13">
      <c r="A1" s="52" t="s">
        <v>624</v>
      </c>
      <c r="B1" s="52" t="s">
        <v>1</v>
      </c>
    </row>
    <row r="2" spans="1:13">
      <c r="A2" s="52" t="s">
        <v>14</v>
      </c>
      <c r="B2" t="s">
        <v>547</v>
      </c>
      <c r="C2" t="s">
        <v>548</v>
      </c>
      <c r="D2" t="s">
        <v>549</v>
      </c>
      <c r="E2" t="s">
        <v>550</v>
      </c>
      <c r="F2" t="s">
        <v>546</v>
      </c>
      <c r="G2" s="42"/>
      <c r="H2" s="19" t="s">
        <v>14</v>
      </c>
      <c r="I2" s="43" t="s">
        <v>547</v>
      </c>
      <c r="J2" s="43" t="s">
        <v>548</v>
      </c>
      <c r="K2" s="43" t="s">
        <v>549</v>
      </c>
      <c r="L2" s="43" t="s">
        <v>550</v>
      </c>
      <c r="M2" s="43" t="s">
        <v>546</v>
      </c>
    </row>
    <row r="3" spans="1:13">
      <c r="B3" s="53">
        <v>74.090909090909093</v>
      </c>
      <c r="C3" s="53">
        <v>80.571428571428569</v>
      </c>
      <c r="D3" s="53">
        <v>72.285714285714292</v>
      </c>
      <c r="E3" s="53">
        <v>70.63636363636364</v>
      </c>
      <c r="F3" s="53">
        <v>73.944444444444443</v>
      </c>
      <c r="G3" s="44"/>
      <c r="H3" s="21" t="s">
        <v>576</v>
      </c>
      <c r="I3" s="40">
        <f t="shared" ref="I3:I13" si="0">ROUND(B3,0)</f>
        <v>74</v>
      </c>
      <c r="J3" s="40">
        <f t="shared" ref="J3:J13" si="1">ROUND(C3,0)</f>
        <v>81</v>
      </c>
      <c r="K3" s="40">
        <f t="shared" ref="K3:K13" si="2">ROUND(D3,0)</f>
        <v>72</v>
      </c>
      <c r="L3" s="40">
        <f t="shared" ref="L3:L13" si="3">ROUND(E3,0)</f>
        <v>71</v>
      </c>
      <c r="M3" s="40"/>
    </row>
    <row r="4" spans="1:13">
      <c r="A4" t="s">
        <v>576</v>
      </c>
      <c r="B4" s="53"/>
      <c r="C4" s="53"/>
      <c r="D4" s="53">
        <v>66</v>
      </c>
      <c r="E4" s="53"/>
      <c r="F4" s="53">
        <v>66</v>
      </c>
      <c r="G4" s="44"/>
      <c r="H4" s="21" t="s">
        <v>577</v>
      </c>
      <c r="I4" s="40">
        <f t="shared" si="0"/>
        <v>0</v>
      </c>
      <c r="J4" s="40">
        <f t="shared" si="1"/>
        <v>0</v>
      </c>
      <c r="K4" s="40">
        <f t="shared" si="2"/>
        <v>66</v>
      </c>
      <c r="L4" s="40">
        <f t="shared" si="3"/>
        <v>0</v>
      </c>
      <c r="M4" s="40"/>
    </row>
    <row r="5" spans="1:13">
      <c r="A5" t="s">
        <v>577</v>
      </c>
      <c r="B5" s="53"/>
      <c r="C5" s="53">
        <v>47</v>
      </c>
      <c r="D5" s="53"/>
      <c r="E5" s="53">
        <v>66</v>
      </c>
      <c r="F5" s="53">
        <v>56.5</v>
      </c>
      <c r="G5" s="44"/>
      <c r="H5" s="21" t="s">
        <v>568</v>
      </c>
      <c r="I5" s="40">
        <f t="shared" si="0"/>
        <v>0</v>
      </c>
      <c r="J5" s="40">
        <f t="shared" si="1"/>
        <v>47</v>
      </c>
      <c r="K5" s="40">
        <f t="shared" si="2"/>
        <v>0</v>
      </c>
      <c r="L5" s="40">
        <f t="shared" si="3"/>
        <v>66</v>
      </c>
      <c r="M5" s="40"/>
    </row>
    <row r="6" spans="1:13">
      <c r="A6" t="s">
        <v>568</v>
      </c>
      <c r="B6" s="53">
        <v>70.727272727272734</v>
      </c>
      <c r="C6" s="53">
        <v>66.333333333333329</v>
      </c>
      <c r="D6" s="53">
        <v>58.333333333333336</v>
      </c>
      <c r="E6" s="53">
        <v>66.75</v>
      </c>
      <c r="F6" s="53">
        <v>67.225806451612897</v>
      </c>
      <c r="G6" s="44"/>
      <c r="H6" s="21" t="s">
        <v>554</v>
      </c>
      <c r="I6" s="40">
        <f t="shared" si="0"/>
        <v>71</v>
      </c>
      <c r="J6" s="40">
        <f t="shared" si="1"/>
        <v>66</v>
      </c>
      <c r="K6" s="40">
        <f t="shared" si="2"/>
        <v>58</v>
      </c>
      <c r="L6" s="40">
        <f t="shared" si="3"/>
        <v>67</v>
      </c>
      <c r="M6" s="40"/>
    </row>
    <row r="7" spans="1:13">
      <c r="A7" t="s">
        <v>554</v>
      </c>
      <c r="B7" s="53">
        <v>68.666666666666671</v>
      </c>
      <c r="C7" s="53">
        <v>71.5</v>
      </c>
      <c r="D7" s="53">
        <v>68.7</v>
      </c>
      <c r="E7" s="53">
        <v>65</v>
      </c>
      <c r="F7" s="53">
        <v>68.58064516129032</v>
      </c>
      <c r="G7" s="44"/>
      <c r="H7" s="21" t="s">
        <v>578</v>
      </c>
      <c r="I7" s="40">
        <f t="shared" si="0"/>
        <v>69</v>
      </c>
      <c r="J7" s="40">
        <f t="shared" si="1"/>
        <v>72</v>
      </c>
      <c r="K7" s="40">
        <f t="shared" si="2"/>
        <v>69</v>
      </c>
      <c r="L7" s="40">
        <f t="shared" si="3"/>
        <v>65</v>
      </c>
      <c r="M7" s="40"/>
    </row>
    <row r="8" spans="1:13">
      <c r="A8" t="s">
        <v>578</v>
      </c>
      <c r="B8" s="53"/>
      <c r="C8" s="53">
        <v>65</v>
      </c>
      <c r="D8" s="53"/>
      <c r="E8" s="53"/>
      <c r="F8" s="53">
        <v>65</v>
      </c>
      <c r="G8" s="44"/>
      <c r="H8" s="21" t="s">
        <v>174</v>
      </c>
      <c r="I8" s="40">
        <f t="shared" si="0"/>
        <v>0</v>
      </c>
      <c r="J8" s="40">
        <f t="shared" si="1"/>
        <v>65</v>
      </c>
      <c r="K8" s="40">
        <f t="shared" si="2"/>
        <v>0</v>
      </c>
      <c r="L8" s="40">
        <f t="shared" si="3"/>
        <v>0</v>
      </c>
      <c r="M8" s="40"/>
    </row>
    <row r="9" spans="1:13">
      <c r="A9" t="s">
        <v>174</v>
      </c>
      <c r="B9" s="53">
        <v>68.5</v>
      </c>
      <c r="C9" s="53">
        <v>62.666666666666664</v>
      </c>
      <c r="D9" s="53">
        <v>66.25</v>
      </c>
      <c r="E9" s="53">
        <v>72.75</v>
      </c>
      <c r="F9" s="53">
        <v>67.941176470588232</v>
      </c>
      <c r="G9" s="44"/>
      <c r="H9" s="21" t="s">
        <v>579</v>
      </c>
      <c r="I9" s="40">
        <f t="shared" si="0"/>
        <v>69</v>
      </c>
      <c r="J9" s="40">
        <f t="shared" si="1"/>
        <v>63</v>
      </c>
      <c r="K9" s="40">
        <f t="shared" si="2"/>
        <v>66</v>
      </c>
      <c r="L9" s="40">
        <f t="shared" si="3"/>
        <v>73</v>
      </c>
      <c r="M9" s="40"/>
    </row>
    <row r="10" spans="1:13">
      <c r="A10" t="s">
        <v>579</v>
      </c>
      <c r="B10" s="53">
        <v>86</v>
      </c>
      <c r="C10" s="53"/>
      <c r="D10" s="53">
        <v>62.5</v>
      </c>
      <c r="E10" s="53"/>
      <c r="F10" s="53">
        <v>70.333333333333329</v>
      </c>
      <c r="G10" s="44"/>
      <c r="H10" s="21" t="s">
        <v>560</v>
      </c>
      <c r="I10" s="40">
        <f t="shared" si="0"/>
        <v>86</v>
      </c>
      <c r="J10" s="40">
        <f t="shared" si="1"/>
        <v>0</v>
      </c>
      <c r="K10" s="40">
        <f t="shared" si="2"/>
        <v>63</v>
      </c>
      <c r="L10" s="40">
        <f t="shared" si="3"/>
        <v>0</v>
      </c>
      <c r="M10" s="40"/>
    </row>
    <row r="11" spans="1:13">
      <c r="A11" t="s">
        <v>560</v>
      </c>
      <c r="B11" s="53"/>
      <c r="C11" s="53">
        <v>56</v>
      </c>
      <c r="D11" s="53"/>
      <c r="E11" s="53"/>
      <c r="F11" s="53">
        <v>56</v>
      </c>
      <c r="G11" s="44"/>
      <c r="H11" s="21" t="s">
        <v>108</v>
      </c>
      <c r="I11" s="40">
        <f t="shared" si="0"/>
        <v>0</v>
      </c>
      <c r="J11" s="40">
        <f t="shared" si="1"/>
        <v>56</v>
      </c>
      <c r="K11" s="40">
        <f t="shared" si="2"/>
        <v>0</v>
      </c>
      <c r="L11" s="40">
        <f t="shared" si="3"/>
        <v>0</v>
      </c>
      <c r="M11" s="40"/>
    </row>
    <row r="12" spans="1:13">
      <c r="A12" t="s">
        <v>108</v>
      </c>
      <c r="B12" s="53"/>
      <c r="C12" s="53">
        <v>58</v>
      </c>
      <c r="D12" s="53"/>
      <c r="E12" s="53">
        <v>72</v>
      </c>
      <c r="F12" s="53">
        <v>65</v>
      </c>
      <c r="G12" s="44"/>
      <c r="H12" s="21" t="s">
        <v>580</v>
      </c>
      <c r="I12" s="40">
        <f t="shared" si="0"/>
        <v>0</v>
      </c>
      <c r="J12" s="40">
        <f t="shared" si="1"/>
        <v>58</v>
      </c>
      <c r="K12" s="40">
        <f t="shared" si="2"/>
        <v>0</v>
      </c>
      <c r="L12" s="40">
        <f t="shared" si="3"/>
        <v>72</v>
      </c>
      <c r="M12" s="40"/>
    </row>
    <row r="13" spans="1:13">
      <c r="A13" t="s">
        <v>580</v>
      </c>
      <c r="B13" s="53"/>
      <c r="C13" s="53">
        <v>75</v>
      </c>
      <c r="D13" s="53">
        <v>39</v>
      </c>
      <c r="E13" s="53">
        <v>73</v>
      </c>
      <c r="F13" s="53">
        <v>67.666666666666671</v>
      </c>
      <c r="G13" s="45"/>
      <c r="H13" s="46" t="s">
        <v>546</v>
      </c>
      <c r="I13" s="40">
        <f t="shared" si="0"/>
        <v>0</v>
      </c>
      <c r="J13" s="40">
        <f t="shared" si="1"/>
        <v>75</v>
      </c>
      <c r="K13" s="40">
        <f t="shared" si="2"/>
        <v>39</v>
      </c>
      <c r="L13" s="40">
        <f t="shared" si="3"/>
        <v>73</v>
      </c>
      <c r="M13" s="40"/>
    </row>
    <row r="14" spans="1:13">
      <c r="A14" t="s">
        <v>546</v>
      </c>
      <c r="B14" s="53">
        <v>71.48571428571428</v>
      </c>
      <c r="C14" s="53">
        <v>69.4375</v>
      </c>
      <c r="D14" s="53">
        <v>66.535714285714292</v>
      </c>
      <c r="E14" s="53">
        <v>69.083333333333329</v>
      </c>
      <c r="F14" s="53">
        <v>69.267175572519079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showGridLines="0" workbookViewId="0"/>
  </sheetViews>
  <sheetFormatPr baseColWidth="10" defaultColWidth="14.42578125" defaultRowHeight="15" customHeight="1"/>
  <cols>
    <col min="1" max="2" width="31.28515625" customWidth="1"/>
    <col min="3" max="3" width="22.42578125" customWidth="1"/>
  </cols>
  <sheetData>
    <row r="1" spans="1:8">
      <c r="A1" s="52" t="s">
        <v>614</v>
      </c>
      <c r="D1" s="52" t="s">
        <v>1</v>
      </c>
    </row>
    <row r="2" spans="1:8">
      <c r="A2" s="52" t="s">
        <v>13</v>
      </c>
      <c r="B2" s="52" t="s">
        <v>14</v>
      </c>
      <c r="C2" s="52" t="s">
        <v>15</v>
      </c>
      <c r="D2" t="s">
        <v>547</v>
      </c>
      <c r="E2" t="s">
        <v>548</v>
      </c>
      <c r="F2" t="s">
        <v>549</v>
      </c>
      <c r="G2" t="s">
        <v>550</v>
      </c>
      <c r="H2" t="s">
        <v>546</v>
      </c>
    </row>
    <row r="3" spans="1:8">
      <c r="A3" t="s">
        <v>130</v>
      </c>
      <c r="B3" t="s">
        <v>565</v>
      </c>
      <c r="C3" t="s">
        <v>236</v>
      </c>
      <c r="D3" s="53"/>
      <c r="E3" s="53"/>
      <c r="F3" s="53">
        <v>1</v>
      </c>
      <c r="G3" s="53">
        <v>1</v>
      </c>
      <c r="H3" s="53">
        <v>2</v>
      </c>
    </row>
    <row r="4" spans="1:8">
      <c r="C4" t="s">
        <v>233</v>
      </c>
      <c r="D4" s="53"/>
      <c r="E4" s="53">
        <v>1</v>
      </c>
      <c r="F4" s="53"/>
      <c r="G4" s="53"/>
      <c r="H4" s="53">
        <v>1</v>
      </c>
    </row>
    <row r="5" spans="1:8">
      <c r="C5" t="s">
        <v>131</v>
      </c>
      <c r="D5" s="53">
        <v>5</v>
      </c>
      <c r="E5" s="53">
        <v>2</v>
      </c>
      <c r="F5" s="53"/>
      <c r="G5" s="53">
        <v>1</v>
      </c>
      <c r="H5" s="53">
        <v>8</v>
      </c>
    </row>
    <row r="6" spans="1:8">
      <c r="C6" t="s">
        <v>244</v>
      </c>
      <c r="D6" s="53"/>
      <c r="E6" s="53"/>
      <c r="F6" s="53">
        <v>1</v>
      </c>
      <c r="G6" s="53">
        <v>1</v>
      </c>
      <c r="H6" s="53">
        <v>2</v>
      </c>
    </row>
    <row r="7" spans="1:8">
      <c r="C7" t="s">
        <v>416</v>
      </c>
      <c r="D7" s="53">
        <v>2</v>
      </c>
      <c r="E7" s="53"/>
      <c r="F7" s="53"/>
      <c r="G7" s="53"/>
      <c r="H7" s="53">
        <v>2</v>
      </c>
    </row>
    <row r="8" spans="1:8">
      <c r="C8" t="s">
        <v>196</v>
      </c>
      <c r="D8" s="53">
        <v>2</v>
      </c>
      <c r="E8" s="53"/>
      <c r="F8" s="53">
        <v>1</v>
      </c>
      <c r="G8" s="53">
        <v>6</v>
      </c>
      <c r="H8" s="53">
        <v>9</v>
      </c>
    </row>
    <row r="9" spans="1:8">
      <c r="C9" t="s">
        <v>190</v>
      </c>
      <c r="D9" s="53">
        <v>2</v>
      </c>
      <c r="E9" s="53">
        <v>2</v>
      </c>
      <c r="F9" s="53">
        <v>3</v>
      </c>
      <c r="G9" s="53">
        <v>1</v>
      </c>
      <c r="H9" s="53">
        <v>8</v>
      </c>
    </row>
    <row r="10" spans="1:8">
      <c r="C10" t="s">
        <v>323</v>
      </c>
      <c r="D10" s="53"/>
      <c r="E10" s="53">
        <v>2</v>
      </c>
      <c r="F10" s="53">
        <v>1</v>
      </c>
      <c r="G10" s="53"/>
      <c r="H10" s="53">
        <v>3</v>
      </c>
    </row>
    <row r="11" spans="1:8">
      <c r="C11" t="s">
        <v>410</v>
      </c>
      <c r="D11" s="53"/>
      <c r="E11" s="53"/>
      <c r="F11" s="53"/>
      <c r="G11" s="53">
        <v>1</v>
      </c>
      <c r="H11" s="53">
        <v>1</v>
      </c>
    </row>
    <row r="12" spans="1:8">
      <c r="A12" t="s">
        <v>615</v>
      </c>
      <c r="D12" s="53">
        <v>11</v>
      </c>
      <c r="E12" s="53">
        <v>7</v>
      </c>
      <c r="F12" s="53">
        <v>7</v>
      </c>
      <c r="G12" s="53">
        <v>11</v>
      </c>
      <c r="H12" s="53">
        <v>36</v>
      </c>
    </row>
    <row r="13" spans="1:8">
      <c r="A13" t="s">
        <v>89</v>
      </c>
      <c r="B13" t="s">
        <v>576</v>
      </c>
      <c r="C13" t="s">
        <v>241</v>
      </c>
      <c r="D13" s="53"/>
      <c r="E13" s="53"/>
      <c r="F13" s="53">
        <v>1</v>
      </c>
      <c r="G13" s="53"/>
      <c r="H13" s="53">
        <v>1</v>
      </c>
    </row>
    <row r="14" spans="1:8">
      <c r="B14" t="s">
        <v>577</v>
      </c>
      <c r="C14" t="s">
        <v>449</v>
      </c>
      <c r="D14" s="53"/>
      <c r="E14" s="53">
        <v>1</v>
      </c>
      <c r="F14" s="53"/>
      <c r="G14" s="53">
        <v>1</v>
      </c>
      <c r="H14" s="53">
        <v>2</v>
      </c>
    </row>
    <row r="15" spans="1:8">
      <c r="B15" t="s">
        <v>568</v>
      </c>
      <c r="C15" t="s">
        <v>262</v>
      </c>
      <c r="D15" s="53">
        <v>1</v>
      </c>
      <c r="E15" s="53"/>
      <c r="F15" s="53"/>
      <c r="G15" s="53">
        <v>1</v>
      </c>
      <c r="H15" s="53">
        <v>2</v>
      </c>
    </row>
    <row r="16" spans="1:8">
      <c r="C16" t="s">
        <v>427</v>
      </c>
      <c r="D16" s="53"/>
      <c r="E16" s="53">
        <v>1</v>
      </c>
      <c r="F16" s="53">
        <v>1</v>
      </c>
      <c r="G16" s="53"/>
      <c r="H16" s="53">
        <v>2</v>
      </c>
    </row>
    <row r="17" spans="1:8">
      <c r="C17" t="s">
        <v>161</v>
      </c>
      <c r="D17" s="53">
        <v>3</v>
      </c>
      <c r="E17" s="53">
        <v>1</v>
      </c>
      <c r="F17" s="53">
        <v>1</v>
      </c>
      <c r="G17" s="53">
        <v>4</v>
      </c>
      <c r="H17" s="53">
        <v>9</v>
      </c>
    </row>
    <row r="18" spans="1:8">
      <c r="C18" t="s">
        <v>137</v>
      </c>
      <c r="D18" s="53">
        <v>1</v>
      </c>
      <c r="E18" s="53">
        <v>3</v>
      </c>
      <c r="F18" s="53">
        <v>1</v>
      </c>
      <c r="G18" s="53"/>
      <c r="H18" s="53">
        <v>5</v>
      </c>
    </row>
    <row r="19" spans="1:8">
      <c r="C19" t="s">
        <v>344</v>
      </c>
      <c r="D19" s="53"/>
      <c r="E19" s="53">
        <v>1</v>
      </c>
      <c r="F19" s="53"/>
      <c r="G19" s="53"/>
      <c r="H19" s="53">
        <v>1</v>
      </c>
    </row>
    <row r="20" spans="1:8">
      <c r="C20" t="s">
        <v>103</v>
      </c>
      <c r="D20" s="53">
        <v>6</v>
      </c>
      <c r="E20" s="53">
        <v>3</v>
      </c>
      <c r="F20" s="53"/>
      <c r="G20" s="53">
        <v>3</v>
      </c>
      <c r="H20" s="53">
        <v>12</v>
      </c>
    </row>
    <row r="21" spans="1:8">
      <c r="B21" t="s">
        <v>554</v>
      </c>
      <c r="C21" t="s">
        <v>180</v>
      </c>
      <c r="D21" s="53">
        <v>3</v>
      </c>
      <c r="E21" s="53"/>
      <c r="F21" s="53">
        <v>2</v>
      </c>
      <c r="G21" s="53">
        <v>1</v>
      </c>
      <c r="H21" s="53">
        <v>6</v>
      </c>
    </row>
    <row r="22" spans="1:8">
      <c r="C22" t="s">
        <v>90</v>
      </c>
      <c r="D22" s="53">
        <v>3</v>
      </c>
      <c r="E22" s="53">
        <v>8</v>
      </c>
      <c r="F22" s="53">
        <v>7</v>
      </c>
      <c r="G22" s="53">
        <v>5</v>
      </c>
      <c r="H22" s="53">
        <v>23</v>
      </c>
    </row>
    <row r="23" spans="1:8">
      <c r="C23" t="s">
        <v>165</v>
      </c>
      <c r="D23" s="53"/>
      <c r="E23" s="53"/>
      <c r="F23" s="53">
        <v>1</v>
      </c>
      <c r="G23" s="53">
        <v>1</v>
      </c>
      <c r="H23" s="53">
        <v>2</v>
      </c>
    </row>
    <row r="24" spans="1:8">
      <c r="B24" t="s">
        <v>578</v>
      </c>
      <c r="C24" t="s">
        <v>442</v>
      </c>
      <c r="D24" s="53"/>
      <c r="E24" s="53">
        <v>1</v>
      </c>
      <c r="F24" s="53"/>
      <c r="G24" s="53"/>
      <c r="H24" s="53">
        <v>1</v>
      </c>
    </row>
    <row r="25" spans="1:8">
      <c r="B25" t="s">
        <v>174</v>
      </c>
      <c r="C25" t="s">
        <v>174</v>
      </c>
      <c r="D25" s="53">
        <v>6</v>
      </c>
      <c r="E25" s="53">
        <v>3</v>
      </c>
      <c r="F25" s="53">
        <v>4</v>
      </c>
      <c r="G25" s="53">
        <v>4</v>
      </c>
      <c r="H25" s="53">
        <v>17</v>
      </c>
    </row>
    <row r="26" spans="1:8">
      <c r="B26" t="s">
        <v>579</v>
      </c>
      <c r="C26" t="s">
        <v>209</v>
      </c>
      <c r="D26" s="53">
        <v>1</v>
      </c>
      <c r="E26" s="53"/>
      <c r="F26" s="53">
        <v>2</v>
      </c>
      <c r="G26" s="53"/>
      <c r="H26" s="53">
        <v>3</v>
      </c>
    </row>
    <row r="27" spans="1:8">
      <c r="B27" t="s">
        <v>560</v>
      </c>
      <c r="C27" t="s">
        <v>155</v>
      </c>
      <c r="D27" s="53"/>
      <c r="E27" s="53">
        <v>1</v>
      </c>
      <c r="F27" s="53"/>
      <c r="G27" s="53"/>
      <c r="H27" s="53">
        <v>1</v>
      </c>
    </row>
    <row r="28" spans="1:8">
      <c r="B28" t="s">
        <v>108</v>
      </c>
      <c r="C28" t="s">
        <v>108</v>
      </c>
      <c r="D28" s="53"/>
      <c r="E28" s="53">
        <v>1</v>
      </c>
      <c r="F28" s="53"/>
      <c r="G28" s="53">
        <v>1</v>
      </c>
      <c r="H28" s="53">
        <v>2</v>
      </c>
    </row>
    <row r="29" spans="1:8">
      <c r="B29" t="s">
        <v>580</v>
      </c>
      <c r="C29" t="s">
        <v>340</v>
      </c>
      <c r="D29" s="53"/>
      <c r="E29" s="53"/>
      <c r="F29" s="53">
        <v>1</v>
      </c>
      <c r="G29" s="53"/>
      <c r="H29" s="53">
        <v>1</v>
      </c>
    </row>
    <row r="30" spans="1:8">
      <c r="C30" t="s">
        <v>149</v>
      </c>
      <c r="D30" s="53"/>
      <c r="E30" s="53">
        <v>1</v>
      </c>
      <c r="F30" s="53"/>
      <c r="G30" s="53">
        <v>4</v>
      </c>
      <c r="H30" s="53">
        <v>5</v>
      </c>
    </row>
    <row r="31" spans="1:8">
      <c r="A31" t="s">
        <v>616</v>
      </c>
      <c r="D31" s="53">
        <v>24</v>
      </c>
      <c r="E31" s="53">
        <v>25</v>
      </c>
      <c r="F31" s="53">
        <v>21</v>
      </c>
      <c r="G31" s="53">
        <v>25</v>
      </c>
      <c r="H31" s="53">
        <v>95</v>
      </c>
    </row>
    <row r="32" spans="1:8">
      <c r="A32" t="s">
        <v>546</v>
      </c>
      <c r="D32" s="53">
        <v>35</v>
      </c>
      <c r="E32" s="53">
        <v>32</v>
      </c>
      <c r="F32" s="53">
        <v>28</v>
      </c>
      <c r="G32" s="53">
        <v>36</v>
      </c>
      <c r="H32" s="53">
        <v>131</v>
      </c>
    </row>
    <row r="33" spans="1:7">
      <c r="A33" s="47"/>
      <c r="B33" s="47"/>
      <c r="C33" s="47"/>
      <c r="D33" s="47"/>
      <c r="E33" s="47"/>
      <c r="F33" s="47"/>
      <c r="G33" s="47"/>
    </row>
    <row r="34" spans="1:7">
      <c r="A34" s="47"/>
      <c r="B34" s="47"/>
      <c r="C34" s="47"/>
      <c r="D34" s="47"/>
      <c r="E34" s="47"/>
      <c r="F34" s="47"/>
      <c r="G34" s="47"/>
    </row>
    <row r="35" spans="1:7">
      <c r="A35" s="47"/>
      <c r="B35" s="47"/>
      <c r="C35" s="47"/>
      <c r="D35" s="47"/>
      <c r="E35" s="47"/>
      <c r="F35" s="47"/>
      <c r="G35" s="47"/>
    </row>
    <row r="36" spans="1:7">
      <c r="A36" s="47"/>
      <c r="B36" s="47"/>
      <c r="C36" s="47"/>
      <c r="D36" s="47"/>
      <c r="E36" s="47"/>
      <c r="F36" s="47"/>
      <c r="G36" s="47"/>
    </row>
    <row r="37" spans="1:7">
      <c r="A37" s="47"/>
      <c r="B37" s="47"/>
      <c r="C37" s="47"/>
      <c r="D37" s="47"/>
      <c r="E37" s="47"/>
      <c r="F37" s="47"/>
      <c r="G37" s="47"/>
    </row>
    <row r="38" spans="1:7">
      <c r="A38" s="47"/>
      <c r="B38" s="47"/>
      <c r="C38" s="47"/>
      <c r="D38" s="47"/>
      <c r="E38" s="47"/>
      <c r="F38" s="47"/>
      <c r="G38" s="47"/>
    </row>
    <row r="39" spans="1:7">
      <c r="A39" s="47"/>
      <c r="B39" s="47"/>
      <c r="C39" s="47"/>
      <c r="D39" s="47"/>
      <c r="E39" s="47"/>
      <c r="F39" s="47"/>
      <c r="G39" s="47"/>
    </row>
    <row r="40" spans="1:7">
      <c r="A40" s="47"/>
      <c r="B40" s="47"/>
      <c r="C40" s="47"/>
      <c r="D40" s="47"/>
      <c r="E40" s="47"/>
      <c r="F40" s="47"/>
      <c r="G40" s="47"/>
    </row>
    <row r="41" spans="1:7">
      <c r="A41" s="47"/>
      <c r="B41" s="47"/>
      <c r="C41" s="47"/>
      <c r="D41" s="47"/>
      <c r="E41" s="47"/>
      <c r="F41" s="47"/>
      <c r="G41" s="47"/>
    </row>
    <row r="42" spans="1:7">
      <c r="A42" s="47"/>
      <c r="B42" s="47"/>
      <c r="C42" s="47"/>
      <c r="D42" s="47"/>
      <c r="E42" s="47"/>
      <c r="F42" s="47"/>
      <c r="G42" s="47"/>
    </row>
    <row r="43" spans="1:7">
      <c r="A43" s="47"/>
      <c r="B43" s="47"/>
      <c r="C43" s="47"/>
      <c r="D43" s="47"/>
      <c r="E43" s="47"/>
      <c r="F43" s="47"/>
      <c r="G43" s="47"/>
    </row>
    <row r="44" spans="1:7">
      <c r="A44" s="47"/>
      <c r="B44" s="47"/>
      <c r="C44" s="47"/>
      <c r="D44" s="47"/>
      <c r="E44" s="47"/>
      <c r="F44" s="47"/>
      <c r="G44" s="47"/>
    </row>
    <row r="45" spans="1:7">
      <c r="A45" s="47"/>
      <c r="B45" s="47"/>
      <c r="C45" s="47"/>
      <c r="D45" s="47"/>
      <c r="E45" s="47"/>
      <c r="F45" s="47"/>
      <c r="G45" s="47"/>
    </row>
    <row r="46" spans="1:7">
      <c r="A46" s="47"/>
      <c r="B46" s="47"/>
      <c r="C46" s="47"/>
      <c r="D46" s="47"/>
      <c r="E46" s="47"/>
      <c r="F46" s="47"/>
      <c r="G46" s="47"/>
    </row>
    <row r="47" spans="1:7">
      <c r="A47" s="47"/>
      <c r="B47" s="47"/>
      <c r="C47" s="47"/>
      <c r="D47" s="47"/>
      <c r="E47" s="47"/>
      <c r="F47" s="47"/>
      <c r="G47" s="47"/>
    </row>
    <row r="48" spans="1:7">
      <c r="A48" s="47"/>
      <c r="B48" s="47"/>
      <c r="C48" s="47"/>
      <c r="D48" s="47"/>
      <c r="E48" s="47"/>
      <c r="F48" s="47"/>
      <c r="G48" s="47"/>
    </row>
    <row r="49" spans="1:7">
      <c r="A49" s="47"/>
      <c r="B49" s="47"/>
      <c r="C49" s="47"/>
      <c r="D49" s="47"/>
      <c r="E49" s="47"/>
      <c r="F49" s="47"/>
      <c r="G49" s="47"/>
    </row>
    <row r="50" spans="1:7">
      <c r="A50" s="47"/>
      <c r="B50" s="47"/>
      <c r="C50" s="47"/>
      <c r="D50" s="47"/>
      <c r="E50" s="47"/>
      <c r="F50" s="47"/>
      <c r="G50" s="47"/>
    </row>
    <row r="51" spans="1:7">
      <c r="A51" s="47"/>
      <c r="B51" s="47"/>
      <c r="C51" s="47"/>
      <c r="D51" s="47"/>
      <c r="E51" s="47"/>
      <c r="F51" s="47"/>
      <c r="G51" s="47"/>
    </row>
    <row r="52" spans="1:7">
      <c r="A52" s="47"/>
      <c r="B52" s="47"/>
      <c r="C52" s="47"/>
      <c r="D52" s="47"/>
      <c r="E52" s="47"/>
      <c r="F52" s="47"/>
      <c r="G52" s="47"/>
    </row>
    <row r="53" spans="1:7">
      <c r="A53" s="47"/>
      <c r="B53" s="47"/>
      <c r="C53" s="47"/>
      <c r="D53" s="47"/>
      <c r="E53" s="47"/>
      <c r="F53" s="47"/>
      <c r="G53" s="47"/>
    </row>
    <row r="54" spans="1:7">
      <c r="A54" s="47"/>
      <c r="B54" s="47"/>
      <c r="C54" s="47"/>
      <c r="D54" s="47"/>
      <c r="E54" s="47"/>
      <c r="F54" s="47"/>
      <c r="G54" s="47"/>
    </row>
    <row r="55" spans="1:7">
      <c r="A55" s="47"/>
      <c r="B55" s="47"/>
      <c r="C55" s="47"/>
      <c r="D55" s="47"/>
      <c r="E55" s="47"/>
      <c r="F55" s="47"/>
      <c r="G55" s="47"/>
    </row>
    <row r="56" spans="1:7">
      <c r="A56" s="47"/>
      <c r="B56" s="47"/>
      <c r="C56" s="47"/>
      <c r="D56" s="47"/>
      <c r="E56" s="47"/>
      <c r="F56" s="47"/>
      <c r="G56" s="47"/>
    </row>
    <row r="57" spans="1:7">
      <c r="A57" s="47"/>
      <c r="B57" s="47"/>
      <c r="C57" s="47"/>
      <c r="D57" s="47"/>
      <c r="E57" s="47"/>
      <c r="F57" s="47"/>
      <c r="G57" s="47"/>
    </row>
    <row r="58" spans="1:7">
      <c r="A58" s="47"/>
      <c r="B58" s="47"/>
      <c r="C58" s="47"/>
      <c r="D58" s="47"/>
      <c r="E58" s="47"/>
      <c r="F58" s="47"/>
      <c r="G58" s="47"/>
    </row>
    <row r="59" spans="1:7">
      <c r="A59" s="47"/>
      <c r="B59" s="47"/>
      <c r="C59" s="47"/>
      <c r="D59" s="47"/>
      <c r="E59" s="47"/>
      <c r="F59" s="47"/>
      <c r="G59" s="47"/>
    </row>
    <row r="60" spans="1:7">
      <c r="A60" s="47"/>
      <c r="B60" s="47"/>
      <c r="C60" s="47"/>
      <c r="D60" s="47"/>
      <c r="E60" s="47"/>
      <c r="F60" s="47"/>
      <c r="G60" s="47"/>
    </row>
    <row r="61" spans="1:7">
      <c r="A61" s="47"/>
      <c r="B61" s="47"/>
      <c r="C61" s="47"/>
      <c r="D61" s="47"/>
      <c r="E61" s="47"/>
      <c r="F61" s="47"/>
      <c r="G61" s="47"/>
    </row>
    <row r="62" spans="1:7">
      <c r="A62" s="47"/>
      <c r="B62" s="47"/>
      <c r="C62" s="47"/>
      <c r="D62" s="47"/>
      <c r="E62" s="47"/>
      <c r="F62" s="47"/>
      <c r="G62" s="47"/>
    </row>
    <row r="63" spans="1:7">
      <c r="A63" s="47"/>
      <c r="B63" s="47"/>
      <c r="C63" s="47"/>
      <c r="D63" s="47"/>
      <c r="E63" s="47"/>
      <c r="F63" s="47"/>
      <c r="G63" s="47"/>
    </row>
    <row r="64" spans="1:7">
      <c r="A64" s="47"/>
      <c r="B64" s="47"/>
      <c r="C64" s="47"/>
      <c r="D64" s="47"/>
      <c r="E64" s="47"/>
      <c r="F64" s="47"/>
      <c r="G64" s="47"/>
    </row>
    <row r="65" spans="1:7">
      <c r="A65" s="47"/>
      <c r="B65" s="47"/>
      <c r="C65" s="47"/>
      <c r="D65" s="47"/>
      <c r="E65" s="47"/>
      <c r="F65" s="47"/>
      <c r="G65" s="47"/>
    </row>
    <row r="66" spans="1:7">
      <c r="A66" s="47"/>
      <c r="B66" s="47"/>
      <c r="C66" s="47"/>
      <c r="D66" s="47"/>
      <c r="E66" s="47"/>
      <c r="F66" s="47"/>
      <c r="G66" s="47"/>
    </row>
    <row r="67" spans="1:7">
      <c r="A67" s="47"/>
      <c r="B67" s="47"/>
      <c r="C67" s="47"/>
      <c r="D67" s="47"/>
      <c r="E67" s="47"/>
      <c r="F67" s="47"/>
      <c r="G67" s="47"/>
    </row>
    <row r="68" spans="1:7">
      <c r="A68" s="47"/>
      <c r="B68" s="47"/>
      <c r="C68" s="47"/>
      <c r="D68" s="47"/>
      <c r="E68" s="47"/>
      <c r="F68" s="47"/>
      <c r="G68" s="47"/>
    </row>
    <row r="69" spans="1:7">
      <c r="A69" s="47"/>
      <c r="B69" s="47"/>
      <c r="C69" s="47"/>
      <c r="D69" s="47"/>
      <c r="E69" s="47"/>
      <c r="F69" s="47"/>
      <c r="G69" s="47"/>
    </row>
    <row r="70" spans="1:7">
      <c r="A70" s="47"/>
      <c r="B70" s="47"/>
      <c r="C70" s="47"/>
      <c r="D70" s="47"/>
      <c r="E70" s="47"/>
      <c r="F70" s="47"/>
      <c r="G70" s="47"/>
    </row>
    <row r="71" spans="1:7">
      <c r="A71" s="47"/>
      <c r="B71" s="47"/>
      <c r="C71" s="47"/>
      <c r="D71" s="47"/>
      <c r="E71" s="47"/>
      <c r="F71" s="47"/>
      <c r="G71" s="47"/>
    </row>
    <row r="72" spans="1:7">
      <c r="A72" s="47"/>
      <c r="B72" s="47"/>
      <c r="C72" s="47"/>
      <c r="D72" s="47"/>
      <c r="E72" s="47"/>
      <c r="F72" s="47"/>
      <c r="G72" s="47"/>
    </row>
    <row r="73" spans="1:7">
      <c r="A73" s="47"/>
      <c r="B73" s="47"/>
      <c r="C73" s="47"/>
      <c r="D73" s="47"/>
      <c r="E73" s="47"/>
      <c r="F73" s="47"/>
      <c r="G73" s="47"/>
    </row>
    <row r="74" spans="1:7">
      <c r="A74" s="47"/>
      <c r="B74" s="47"/>
      <c r="C74" s="47"/>
      <c r="D74" s="47"/>
      <c r="E74" s="47"/>
      <c r="F74" s="47"/>
      <c r="G74" s="47"/>
    </row>
    <row r="75" spans="1:7">
      <c r="A75" s="47"/>
      <c r="B75" s="47"/>
      <c r="C75" s="47"/>
      <c r="D75" s="47"/>
      <c r="E75" s="47"/>
      <c r="F75" s="47"/>
      <c r="G75" s="47"/>
    </row>
    <row r="76" spans="1:7">
      <c r="A76" s="47"/>
      <c r="B76" s="47"/>
      <c r="C76" s="47"/>
      <c r="D76" s="47"/>
      <c r="E76" s="47"/>
      <c r="F76" s="47"/>
      <c r="G76" s="47"/>
    </row>
    <row r="77" spans="1:7">
      <c r="A77" s="47"/>
      <c r="B77" s="47"/>
      <c r="C77" s="47"/>
      <c r="D77" s="47"/>
      <c r="E77" s="47"/>
      <c r="F77" s="47"/>
      <c r="G77" s="47"/>
    </row>
    <row r="78" spans="1:7">
      <c r="A78" s="47"/>
      <c r="B78" s="47"/>
      <c r="C78" s="47"/>
      <c r="D78" s="47"/>
      <c r="E78" s="47"/>
      <c r="F78" s="47"/>
      <c r="G78" s="47"/>
    </row>
    <row r="79" spans="1:7">
      <c r="A79" s="47"/>
      <c r="B79" s="47"/>
      <c r="C79" s="47"/>
      <c r="D79" s="47"/>
      <c r="E79" s="47"/>
      <c r="F79" s="47"/>
      <c r="G79" s="47"/>
    </row>
    <row r="80" spans="1:7">
      <c r="A80" s="47"/>
      <c r="B80" s="47"/>
      <c r="C80" s="47"/>
      <c r="D80" s="47"/>
      <c r="E80" s="47"/>
      <c r="F80" s="47"/>
      <c r="G80" s="47"/>
    </row>
    <row r="81" spans="1:7">
      <c r="A81" s="47"/>
      <c r="B81" s="47"/>
      <c r="C81" s="47"/>
      <c r="D81" s="47"/>
      <c r="E81" s="47"/>
      <c r="F81" s="47"/>
      <c r="G81" s="47"/>
    </row>
    <row r="82" spans="1:7">
      <c r="A82" s="47"/>
      <c r="B82" s="47"/>
      <c r="C82" s="47"/>
      <c r="D82" s="47"/>
      <c r="E82" s="47"/>
      <c r="F82" s="47"/>
      <c r="G82" s="47"/>
    </row>
    <row r="83" spans="1:7">
      <c r="A83" s="47"/>
      <c r="B83" s="47"/>
      <c r="C83" s="47"/>
      <c r="D83" s="47"/>
      <c r="E83" s="47"/>
      <c r="F83" s="47"/>
      <c r="G83" s="47"/>
    </row>
    <row r="84" spans="1:7">
      <c r="A84" s="47"/>
      <c r="B84" s="47"/>
      <c r="C84" s="47"/>
      <c r="D84" s="47"/>
      <c r="E84" s="47"/>
      <c r="F84" s="47"/>
      <c r="G84" s="47"/>
    </row>
    <row r="85" spans="1:7">
      <c r="A85" s="47"/>
      <c r="B85" s="47"/>
      <c r="C85" s="47"/>
      <c r="D85" s="47"/>
      <c r="E85" s="47"/>
      <c r="F85" s="47"/>
      <c r="G85" s="47"/>
    </row>
    <row r="86" spans="1:7">
      <c r="A86" s="47"/>
      <c r="B86" s="47"/>
      <c r="C86" s="47"/>
      <c r="D86" s="47"/>
      <c r="E86" s="47"/>
      <c r="F86" s="47"/>
      <c r="G86" s="47"/>
    </row>
    <row r="87" spans="1:7">
      <c r="A87" s="47"/>
      <c r="B87" s="47"/>
      <c r="C87" s="47"/>
      <c r="D87" s="47"/>
      <c r="E87" s="47"/>
      <c r="F87" s="47"/>
      <c r="G87" s="47"/>
    </row>
    <row r="88" spans="1:7">
      <c r="A88" s="47"/>
      <c r="B88" s="47"/>
      <c r="C88" s="47"/>
      <c r="D88" s="47"/>
      <c r="E88" s="47"/>
      <c r="F88" s="47"/>
      <c r="G88" s="47"/>
    </row>
    <row r="89" spans="1:7">
      <c r="A89" s="47"/>
      <c r="B89" s="47"/>
      <c r="C89" s="47"/>
      <c r="D89" s="47"/>
      <c r="E89" s="47"/>
      <c r="F89" s="47"/>
      <c r="G89" s="47"/>
    </row>
    <row r="90" spans="1:7">
      <c r="A90" s="47"/>
      <c r="B90" s="47"/>
      <c r="C90" s="47"/>
      <c r="D90" s="47"/>
      <c r="E90" s="47"/>
      <c r="F90" s="47"/>
      <c r="G90" s="47"/>
    </row>
    <row r="91" spans="1:7">
      <c r="A91" s="47"/>
      <c r="B91" s="47"/>
      <c r="C91" s="47"/>
      <c r="D91" s="47"/>
      <c r="E91" s="47"/>
      <c r="F91" s="47"/>
      <c r="G91" s="47"/>
    </row>
    <row r="92" spans="1:7">
      <c r="A92" s="47"/>
      <c r="B92" s="47"/>
      <c r="C92" s="47"/>
      <c r="D92" s="47"/>
      <c r="E92" s="47"/>
      <c r="F92" s="47"/>
      <c r="G92" s="47"/>
    </row>
    <row r="93" spans="1:7">
      <c r="A93" s="47"/>
      <c r="B93" s="47"/>
      <c r="C93" s="47"/>
      <c r="D93" s="47"/>
      <c r="E93" s="47"/>
      <c r="F93" s="47"/>
      <c r="G93" s="47"/>
    </row>
    <row r="94" spans="1:7">
      <c r="A94" s="47"/>
      <c r="B94" s="47"/>
      <c r="C94" s="47"/>
      <c r="D94" s="47"/>
      <c r="E94" s="47"/>
      <c r="F94" s="47"/>
      <c r="G94" s="47"/>
    </row>
    <row r="95" spans="1:7">
      <c r="A95" s="47"/>
      <c r="B95" s="47"/>
      <c r="C95" s="47"/>
      <c r="D95" s="47"/>
      <c r="E95" s="47"/>
      <c r="F95" s="47"/>
      <c r="G95" s="47"/>
    </row>
    <row r="96" spans="1:7">
      <c r="A96" s="47"/>
      <c r="B96" s="47"/>
      <c r="C96" s="47"/>
      <c r="D96" s="47"/>
      <c r="E96" s="47"/>
      <c r="F96" s="47"/>
      <c r="G96" s="47"/>
    </row>
    <row r="97" spans="1:7">
      <c r="A97" s="47"/>
      <c r="B97" s="47"/>
      <c r="C97" s="47"/>
      <c r="D97" s="47"/>
      <c r="E97" s="47"/>
      <c r="F97" s="47"/>
      <c r="G97" s="47"/>
    </row>
    <row r="98" spans="1:7">
      <c r="A98" s="47"/>
      <c r="B98" s="47"/>
      <c r="C98" s="47"/>
      <c r="D98" s="47"/>
      <c r="E98" s="47"/>
      <c r="F98" s="47"/>
      <c r="G98" s="47"/>
    </row>
    <row r="99" spans="1:7">
      <c r="A99" s="47"/>
      <c r="B99" s="47"/>
      <c r="C99" s="47"/>
      <c r="D99" s="47"/>
      <c r="E99" s="47"/>
      <c r="F99" s="47"/>
      <c r="G99" s="47"/>
    </row>
    <row r="100" spans="1:7">
      <c r="A100" s="47"/>
      <c r="B100" s="47"/>
      <c r="C100" s="47"/>
      <c r="D100" s="47"/>
      <c r="E100" s="47"/>
      <c r="F100" s="47"/>
      <c r="G100" s="47"/>
    </row>
    <row r="101" spans="1:7">
      <c r="A101" s="47"/>
      <c r="B101" s="47"/>
      <c r="C101" s="47"/>
      <c r="D101" s="47"/>
      <c r="E101" s="47"/>
      <c r="F101" s="47"/>
      <c r="G101" s="47"/>
    </row>
    <row r="102" spans="1:7">
      <c r="A102" s="47"/>
      <c r="B102" s="47"/>
      <c r="C102" s="47"/>
      <c r="D102" s="47"/>
      <c r="E102" s="47"/>
      <c r="F102" s="47"/>
      <c r="G102" s="47"/>
    </row>
    <row r="103" spans="1:7">
      <c r="A103" s="47"/>
      <c r="B103" s="47"/>
      <c r="C103" s="47"/>
      <c r="D103" s="47"/>
      <c r="E103" s="47"/>
      <c r="F103" s="47"/>
      <c r="G103" s="47"/>
    </row>
    <row r="104" spans="1:7">
      <c r="A104" s="47"/>
      <c r="B104" s="47"/>
      <c r="C104" s="47"/>
      <c r="D104" s="47"/>
      <c r="E104" s="47"/>
      <c r="F104" s="47"/>
      <c r="G104" s="47"/>
    </row>
    <row r="105" spans="1:7">
      <c r="A105" s="47"/>
      <c r="B105" s="47"/>
      <c r="C105" s="47"/>
      <c r="D105" s="47"/>
      <c r="E105" s="47"/>
      <c r="F105" s="47"/>
      <c r="G105" s="47"/>
    </row>
    <row r="106" spans="1:7">
      <c r="A106" s="47"/>
      <c r="B106" s="47"/>
      <c r="C106" s="47"/>
      <c r="D106" s="47"/>
      <c r="E106" s="47"/>
      <c r="F106" s="47"/>
      <c r="G106" s="47"/>
    </row>
    <row r="107" spans="1:7">
      <c r="A107" s="47"/>
      <c r="B107" s="47"/>
      <c r="C107" s="47"/>
      <c r="D107" s="47"/>
      <c r="E107" s="47"/>
      <c r="F107" s="47"/>
      <c r="G107" s="47"/>
    </row>
    <row r="108" spans="1:7">
      <c r="A108" s="47"/>
      <c r="B108" s="47"/>
      <c r="C108" s="47"/>
      <c r="D108" s="47"/>
      <c r="E108" s="47"/>
      <c r="F108" s="47"/>
      <c r="G108" s="47"/>
    </row>
    <row r="109" spans="1:7">
      <c r="A109" s="47"/>
      <c r="B109" s="47"/>
      <c r="C109" s="47"/>
      <c r="D109" s="47"/>
      <c r="E109" s="47"/>
      <c r="F109" s="47"/>
      <c r="G109" s="47"/>
    </row>
    <row r="110" spans="1:7">
      <c r="A110" s="47"/>
      <c r="B110" s="47"/>
      <c r="C110" s="47"/>
      <c r="D110" s="47"/>
      <c r="E110" s="47"/>
      <c r="F110" s="47"/>
      <c r="G110" s="47"/>
    </row>
    <row r="111" spans="1:7">
      <c r="A111" s="47"/>
      <c r="B111" s="47"/>
      <c r="C111" s="47"/>
      <c r="D111" s="47"/>
      <c r="E111" s="47"/>
      <c r="F111" s="47"/>
      <c r="G111" s="47"/>
    </row>
    <row r="112" spans="1:7">
      <c r="A112" s="47"/>
      <c r="B112" s="47"/>
      <c r="C112" s="47"/>
      <c r="D112" s="47"/>
      <c r="E112" s="47"/>
      <c r="F112" s="47"/>
      <c r="G112" s="47"/>
    </row>
    <row r="113" spans="1:7">
      <c r="A113" s="47"/>
      <c r="B113" s="47"/>
      <c r="C113" s="47"/>
      <c r="D113" s="47"/>
      <c r="E113" s="47"/>
      <c r="F113" s="47"/>
      <c r="G113" s="47"/>
    </row>
    <row r="114" spans="1:7">
      <c r="A114" s="47"/>
      <c r="B114" s="47"/>
      <c r="C114" s="47"/>
      <c r="D114" s="47"/>
      <c r="E114" s="47"/>
      <c r="F114" s="47"/>
      <c r="G114" s="47"/>
    </row>
    <row r="115" spans="1:7">
      <c r="A115" s="47"/>
      <c r="B115" s="47"/>
      <c r="C115" s="47"/>
      <c r="D115" s="47"/>
      <c r="E115" s="47"/>
      <c r="F115" s="47"/>
      <c r="G115" s="47"/>
    </row>
    <row r="116" spans="1:7">
      <c r="A116" s="47"/>
      <c r="B116" s="47"/>
      <c r="C116" s="47"/>
      <c r="D116" s="47"/>
      <c r="E116" s="47"/>
      <c r="F116" s="47"/>
      <c r="G116" s="47"/>
    </row>
    <row r="117" spans="1:7">
      <c r="A117" s="47"/>
      <c r="B117" s="47"/>
      <c r="C117" s="47"/>
      <c r="D117" s="47"/>
      <c r="E117" s="47"/>
      <c r="F117" s="47"/>
      <c r="G117" s="47"/>
    </row>
    <row r="118" spans="1:7">
      <c r="A118" s="47"/>
      <c r="B118" s="47"/>
      <c r="C118" s="47"/>
      <c r="D118" s="47"/>
      <c r="E118" s="47"/>
      <c r="F118" s="47"/>
      <c r="G118" s="47"/>
    </row>
    <row r="119" spans="1:7">
      <c r="A119" s="47"/>
      <c r="B119" s="47"/>
      <c r="C119" s="47"/>
      <c r="D119" s="47"/>
      <c r="E119" s="47"/>
      <c r="F119" s="47"/>
      <c r="G119" s="47"/>
    </row>
    <row r="120" spans="1:7">
      <c r="A120" s="47"/>
      <c r="B120" s="47"/>
      <c r="C120" s="47"/>
      <c r="D120" s="47"/>
      <c r="E120" s="47"/>
      <c r="F120" s="47"/>
      <c r="G120" s="47"/>
    </row>
    <row r="121" spans="1:7">
      <c r="A121" s="47"/>
      <c r="B121" s="47"/>
      <c r="C121" s="47"/>
      <c r="D121" s="47"/>
      <c r="E121" s="47"/>
      <c r="F121" s="47"/>
      <c r="G121" s="47"/>
    </row>
    <row r="122" spans="1:7">
      <c r="A122" s="47"/>
      <c r="B122" s="47"/>
      <c r="C122" s="47"/>
      <c r="D122" s="47"/>
      <c r="E122" s="47"/>
      <c r="F122" s="47"/>
      <c r="G122" s="47"/>
    </row>
    <row r="123" spans="1:7">
      <c r="A123" s="47"/>
      <c r="B123" s="47"/>
      <c r="C123" s="47"/>
      <c r="D123" s="47"/>
      <c r="E123" s="47"/>
      <c r="F123" s="47"/>
      <c r="G123" s="47"/>
    </row>
    <row r="124" spans="1:7">
      <c r="A124" s="47"/>
      <c r="B124" s="47"/>
      <c r="C124" s="47"/>
      <c r="D124" s="47"/>
      <c r="E124" s="47"/>
      <c r="F124" s="47"/>
      <c r="G124" s="47"/>
    </row>
    <row r="125" spans="1:7">
      <c r="A125" s="47"/>
      <c r="B125" s="47"/>
      <c r="C125" s="47"/>
      <c r="D125" s="47"/>
      <c r="E125" s="47"/>
      <c r="F125" s="47"/>
      <c r="G125" s="47"/>
    </row>
    <row r="126" spans="1:7">
      <c r="A126" s="47"/>
      <c r="B126" s="47"/>
      <c r="C126" s="47"/>
      <c r="D126" s="47"/>
      <c r="E126" s="47"/>
      <c r="F126" s="47"/>
      <c r="G126" s="47"/>
    </row>
    <row r="127" spans="1:7">
      <c r="A127" s="47"/>
      <c r="B127" s="47"/>
      <c r="C127" s="47"/>
      <c r="D127" s="47"/>
      <c r="E127" s="47"/>
      <c r="F127" s="47"/>
      <c r="G127" s="47"/>
    </row>
    <row r="128" spans="1:7">
      <c r="A128" s="47"/>
      <c r="B128" s="47"/>
      <c r="C128" s="47"/>
      <c r="D128" s="47"/>
      <c r="E128" s="47"/>
      <c r="F128" s="47"/>
      <c r="G128" s="47"/>
    </row>
    <row r="129" spans="1:7">
      <c r="A129" s="47"/>
      <c r="B129" s="47"/>
      <c r="C129" s="47"/>
      <c r="D129" s="47"/>
      <c r="E129" s="47"/>
      <c r="F129" s="47"/>
      <c r="G129" s="47"/>
    </row>
    <row r="130" spans="1:7">
      <c r="A130" s="47"/>
      <c r="B130" s="47"/>
      <c r="C130" s="47"/>
      <c r="D130" s="47"/>
      <c r="E130" s="47"/>
      <c r="F130" s="47"/>
      <c r="G130" s="47"/>
    </row>
    <row r="131" spans="1:7">
      <c r="A131" s="47"/>
      <c r="B131" s="47"/>
      <c r="C131" s="47"/>
      <c r="D131" s="47"/>
      <c r="E131" s="47"/>
      <c r="F131" s="47"/>
      <c r="G131" s="47"/>
    </row>
    <row r="132" spans="1:7">
      <c r="A132" s="47"/>
      <c r="B132" s="47"/>
      <c r="C132" s="47"/>
      <c r="D132" s="47"/>
      <c r="E132" s="47"/>
      <c r="F132" s="47"/>
      <c r="G132" s="47"/>
    </row>
    <row r="133" spans="1:7">
      <c r="A133" s="47"/>
      <c r="B133" s="47"/>
      <c r="C133" s="47"/>
      <c r="D133" s="47"/>
      <c r="E133" s="47"/>
      <c r="F133" s="47"/>
      <c r="G133" s="47"/>
    </row>
    <row r="134" spans="1:7">
      <c r="A134" s="47"/>
      <c r="B134" s="47"/>
      <c r="C134" s="47"/>
      <c r="D134" s="47"/>
      <c r="E134" s="47"/>
      <c r="F134" s="47"/>
      <c r="G134" s="47"/>
    </row>
    <row r="135" spans="1:7">
      <c r="A135" s="47"/>
      <c r="B135" s="47"/>
      <c r="C135" s="47"/>
      <c r="D135" s="47"/>
      <c r="E135" s="47"/>
      <c r="F135" s="47"/>
      <c r="G135" s="47"/>
    </row>
    <row r="136" spans="1:7">
      <c r="A136" s="47"/>
      <c r="B136" s="47"/>
      <c r="C136" s="47"/>
      <c r="D136" s="47"/>
      <c r="E136" s="47"/>
      <c r="F136" s="47"/>
      <c r="G136" s="47"/>
    </row>
    <row r="137" spans="1:7">
      <c r="A137" s="47"/>
      <c r="B137" s="47"/>
      <c r="C137" s="47"/>
      <c r="D137" s="47"/>
      <c r="E137" s="47"/>
      <c r="F137" s="47"/>
      <c r="G137" s="47"/>
    </row>
    <row r="138" spans="1:7">
      <c r="A138" s="47"/>
      <c r="B138" s="47"/>
      <c r="C138" s="47"/>
      <c r="D138" s="47"/>
      <c r="E138" s="47"/>
      <c r="F138" s="47"/>
      <c r="G138" s="47"/>
    </row>
    <row r="139" spans="1:7">
      <c r="A139" s="47"/>
      <c r="B139" s="47"/>
      <c r="C139" s="47"/>
      <c r="D139" s="47"/>
      <c r="E139" s="47"/>
      <c r="F139" s="47"/>
      <c r="G139" s="47"/>
    </row>
    <row r="140" spans="1:7">
      <c r="A140" s="47"/>
      <c r="B140" s="47"/>
      <c r="C140" s="47"/>
      <c r="D140" s="47"/>
      <c r="E140" s="47"/>
      <c r="F140" s="47"/>
      <c r="G140" s="47"/>
    </row>
    <row r="141" spans="1:7">
      <c r="A141" s="47"/>
      <c r="B141" s="47"/>
      <c r="C141" s="47"/>
      <c r="D141" s="47"/>
      <c r="E141" s="47"/>
      <c r="F141" s="47"/>
      <c r="G141" s="47"/>
    </row>
    <row r="142" spans="1:7">
      <c r="A142" s="47"/>
      <c r="B142" s="47"/>
      <c r="C142" s="47"/>
      <c r="D142" s="47"/>
      <c r="E142" s="47"/>
      <c r="F142" s="47"/>
      <c r="G142" s="47"/>
    </row>
    <row r="143" spans="1:7">
      <c r="A143" s="47"/>
      <c r="B143" s="47"/>
      <c r="C143" s="47"/>
      <c r="D143" s="47"/>
      <c r="E143" s="47"/>
      <c r="F143" s="47"/>
      <c r="G143" s="47"/>
    </row>
    <row r="144" spans="1:7">
      <c r="A144" s="47"/>
      <c r="B144" s="47"/>
      <c r="C144" s="47"/>
      <c r="D144" s="47"/>
      <c r="E144" s="47"/>
      <c r="F144" s="47"/>
      <c r="G144" s="47"/>
    </row>
    <row r="145" spans="1:7">
      <c r="A145" s="47"/>
      <c r="B145" s="47"/>
      <c r="C145" s="47"/>
      <c r="D145" s="47"/>
      <c r="E145" s="47"/>
      <c r="F145" s="47"/>
      <c r="G145" s="47"/>
    </row>
    <row r="146" spans="1:7">
      <c r="A146" s="47"/>
      <c r="B146" s="47"/>
      <c r="C146" s="47"/>
      <c r="D146" s="47"/>
      <c r="E146" s="47"/>
      <c r="F146" s="47"/>
      <c r="G146" s="47"/>
    </row>
    <row r="147" spans="1:7">
      <c r="A147" s="47"/>
      <c r="B147" s="47"/>
      <c r="C147" s="47"/>
      <c r="D147" s="47"/>
      <c r="E147" s="47"/>
      <c r="F147" s="47"/>
      <c r="G147" s="47"/>
    </row>
    <row r="148" spans="1:7">
      <c r="A148" s="47"/>
      <c r="B148" s="47"/>
      <c r="C148" s="47"/>
      <c r="D148" s="47"/>
      <c r="E148" s="47"/>
      <c r="F148" s="47"/>
      <c r="G148" s="47"/>
    </row>
    <row r="149" spans="1:7">
      <c r="A149" s="47"/>
      <c r="B149" s="47"/>
      <c r="C149" s="47"/>
      <c r="D149" s="47"/>
      <c r="E149" s="47"/>
      <c r="F149" s="47"/>
      <c r="G149" s="47"/>
    </row>
    <row r="150" spans="1:7">
      <c r="A150" s="47"/>
      <c r="B150" s="47"/>
      <c r="C150" s="47"/>
      <c r="D150" s="47"/>
      <c r="E150" s="47"/>
      <c r="F150" s="47"/>
      <c r="G150" s="47"/>
    </row>
    <row r="151" spans="1:7">
      <c r="A151" s="47"/>
      <c r="B151" s="47"/>
      <c r="C151" s="47"/>
      <c r="D151" s="47"/>
      <c r="E151" s="47"/>
      <c r="F151" s="47"/>
      <c r="G151" s="47"/>
    </row>
    <row r="152" spans="1:7">
      <c r="A152" s="47"/>
      <c r="B152" s="47"/>
      <c r="C152" s="47"/>
      <c r="D152" s="47"/>
      <c r="E152" s="47"/>
      <c r="F152" s="47"/>
      <c r="G152" s="47"/>
    </row>
    <row r="153" spans="1:7">
      <c r="A153" s="47"/>
      <c r="B153" s="47"/>
      <c r="C153" s="47"/>
      <c r="D153" s="47"/>
      <c r="E153" s="47"/>
      <c r="F153" s="47"/>
      <c r="G153" s="47"/>
    </row>
    <row r="154" spans="1:7">
      <c r="A154" s="47"/>
      <c r="B154" s="47"/>
      <c r="C154" s="47"/>
      <c r="D154" s="47"/>
      <c r="E154" s="47"/>
      <c r="F154" s="47"/>
      <c r="G154" s="47"/>
    </row>
    <row r="155" spans="1:7">
      <c r="A155" s="47"/>
      <c r="B155" s="47"/>
      <c r="C155" s="47"/>
      <c r="D155" s="47"/>
      <c r="E155" s="47"/>
      <c r="F155" s="47"/>
      <c r="G155" s="47"/>
    </row>
    <row r="156" spans="1:7">
      <c r="A156" s="47"/>
      <c r="B156" s="47"/>
      <c r="C156" s="47"/>
      <c r="D156" s="47"/>
      <c r="E156" s="47"/>
      <c r="F156" s="47"/>
      <c r="G156" s="47"/>
    </row>
    <row r="157" spans="1:7">
      <c r="A157" s="47"/>
      <c r="B157" s="47"/>
      <c r="C157" s="47"/>
      <c r="D157" s="47"/>
      <c r="E157" s="47"/>
      <c r="F157" s="47"/>
      <c r="G157" s="47"/>
    </row>
    <row r="158" spans="1:7">
      <c r="A158" s="47"/>
      <c r="B158" s="47"/>
      <c r="C158" s="47"/>
      <c r="D158" s="47"/>
      <c r="E158" s="47"/>
      <c r="F158" s="47"/>
      <c r="G158" s="47"/>
    </row>
    <row r="159" spans="1:7">
      <c r="A159" s="47"/>
      <c r="B159" s="47"/>
      <c r="C159" s="47"/>
      <c r="D159" s="47"/>
      <c r="E159" s="47"/>
      <c r="F159" s="47"/>
      <c r="G159" s="47"/>
    </row>
    <row r="160" spans="1:7">
      <c r="A160" s="47"/>
      <c r="B160" s="47"/>
      <c r="C160" s="47"/>
      <c r="D160" s="47"/>
      <c r="E160" s="47"/>
      <c r="F160" s="47"/>
      <c r="G160" s="47"/>
    </row>
    <row r="161" spans="1:7">
      <c r="A161" s="47"/>
      <c r="B161" s="47"/>
      <c r="C161" s="47"/>
      <c r="D161" s="47"/>
      <c r="E161" s="47"/>
      <c r="F161" s="47"/>
      <c r="G161" s="47"/>
    </row>
    <row r="162" spans="1:7">
      <c r="A162" s="47"/>
      <c r="B162" s="47"/>
      <c r="C162" s="47"/>
      <c r="D162" s="47"/>
      <c r="E162" s="47"/>
      <c r="F162" s="47"/>
      <c r="G162" s="47"/>
    </row>
    <row r="163" spans="1:7">
      <c r="A163" s="47"/>
      <c r="B163" s="47"/>
      <c r="C163" s="47"/>
      <c r="D163" s="47"/>
      <c r="E163" s="47"/>
      <c r="F163" s="47"/>
      <c r="G163" s="47"/>
    </row>
    <row r="164" spans="1:7">
      <c r="A164" s="47"/>
      <c r="B164" s="47"/>
      <c r="C164" s="47"/>
      <c r="D164" s="47"/>
      <c r="E164" s="47"/>
      <c r="F164" s="47"/>
      <c r="G164" s="47"/>
    </row>
    <row r="165" spans="1:7">
      <c r="A165" s="47"/>
      <c r="B165" s="47"/>
      <c r="C165" s="47"/>
      <c r="D165" s="47"/>
      <c r="E165" s="47"/>
      <c r="F165" s="47"/>
      <c r="G165" s="47"/>
    </row>
    <row r="166" spans="1:7">
      <c r="A166" s="47"/>
      <c r="B166" s="47"/>
      <c r="C166" s="47"/>
      <c r="D166" s="47"/>
      <c r="E166" s="47"/>
      <c r="F166" s="47"/>
      <c r="G166" s="47"/>
    </row>
    <row r="167" spans="1:7">
      <c r="A167" s="47"/>
      <c r="B167" s="47"/>
      <c r="C167" s="47"/>
      <c r="D167" s="47"/>
      <c r="E167" s="47"/>
      <c r="F167" s="47"/>
      <c r="G167" s="47"/>
    </row>
    <row r="168" spans="1:7">
      <c r="A168" s="47"/>
      <c r="B168" s="47"/>
      <c r="C168" s="47"/>
      <c r="D168" s="47"/>
      <c r="E168" s="47"/>
      <c r="F168" s="47"/>
      <c r="G168" s="47"/>
    </row>
    <row r="169" spans="1:7">
      <c r="A169" s="47"/>
      <c r="B169" s="47"/>
      <c r="C169" s="47"/>
      <c r="D169" s="47"/>
      <c r="E169" s="47"/>
      <c r="F169" s="47"/>
      <c r="G169" s="47"/>
    </row>
    <row r="170" spans="1:7">
      <c r="A170" s="47"/>
      <c r="B170" s="47"/>
      <c r="C170" s="47"/>
      <c r="D170" s="47"/>
      <c r="E170" s="47"/>
      <c r="F170" s="47"/>
      <c r="G170" s="47"/>
    </row>
    <row r="171" spans="1:7">
      <c r="A171" s="47"/>
      <c r="B171" s="47"/>
      <c r="C171" s="47"/>
      <c r="D171" s="47"/>
      <c r="E171" s="47"/>
      <c r="F171" s="47"/>
      <c r="G171" s="47"/>
    </row>
    <row r="172" spans="1:7">
      <c r="A172" s="47"/>
      <c r="B172" s="47"/>
      <c r="C172" s="47"/>
      <c r="D172" s="47"/>
      <c r="E172" s="47"/>
      <c r="F172" s="47"/>
      <c r="G172" s="47"/>
    </row>
    <row r="173" spans="1:7">
      <c r="A173" s="47"/>
      <c r="B173" s="47"/>
      <c r="C173" s="47"/>
      <c r="D173" s="47"/>
      <c r="E173" s="47"/>
      <c r="F173" s="47"/>
      <c r="G173" s="47"/>
    </row>
    <row r="174" spans="1:7">
      <c r="A174" s="47"/>
      <c r="B174" s="47"/>
      <c r="C174" s="47"/>
      <c r="D174" s="47"/>
      <c r="E174" s="47"/>
      <c r="F174" s="47"/>
      <c r="G174" s="47"/>
    </row>
    <row r="175" spans="1:7">
      <c r="A175" s="47"/>
      <c r="B175" s="47"/>
      <c r="C175" s="47"/>
      <c r="D175" s="47"/>
      <c r="E175" s="47"/>
      <c r="F175" s="47"/>
      <c r="G175" s="47"/>
    </row>
    <row r="176" spans="1:7">
      <c r="A176" s="47"/>
      <c r="B176" s="47"/>
      <c r="C176" s="47"/>
      <c r="D176" s="47"/>
      <c r="E176" s="47"/>
      <c r="F176" s="47"/>
      <c r="G176" s="47"/>
    </row>
    <row r="177" spans="1:7">
      <c r="A177" s="47"/>
      <c r="B177" s="47"/>
      <c r="C177" s="47"/>
      <c r="D177" s="47"/>
      <c r="E177" s="47"/>
      <c r="F177" s="47"/>
      <c r="G177" s="47"/>
    </row>
    <row r="178" spans="1:7">
      <c r="A178" s="47"/>
      <c r="B178" s="47"/>
      <c r="C178" s="47"/>
      <c r="D178" s="47"/>
      <c r="E178" s="47"/>
      <c r="F178" s="47"/>
      <c r="G178" s="47"/>
    </row>
    <row r="179" spans="1:7">
      <c r="A179" s="47"/>
      <c r="B179" s="47"/>
      <c r="C179" s="47"/>
      <c r="D179" s="47"/>
      <c r="E179" s="47"/>
      <c r="F179" s="47"/>
      <c r="G179" s="47"/>
    </row>
    <row r="180" spans="1:7">
      <c r="A180" s="47"/>
      <c r="B180" s="47"/>
      <c r="C180" s="47"/>
      <c r="D180" s="47"/>
      <c r="E180" s="47"/>
      <c r="F180" s="47"/>
      <c r="G180" s="47"/>
    </row>
    <row r="181" spans="1:7">
      <c r="A181" s="47"/>
      <c r="B181" s="47"/>
      <c r="C181" s="47"/>
      <c r="D181" s="47"/>
      <c r="E181" s="47"/>
      <c r="F181" s="47"/>
      <c r="G181" s="47"/>
    </row>
    <row r="182" spans="1:7">
      <c r="A182" s="47"/>
      <c r="B182" s="47"/>
      <c r="C182" s="47"/>
      <c r="D182" s="47"/>
      <c r="E182" s="47"/>
      <c r="F182" s="47"/>
      <c r="G182" s="47"/>
    </row>
    <row r="183" spans="1:7">
      <c r="A183" s="47"/>
      <c r="B183" s="47"/>
      <c r="C183" s="47"/>
      <c r="D183" s="47"/>
      <c r="E183" s="47"/>
      <c r="F183" s="47"/>
      <c r="G183" s="47"/>
    </row>
    <row r="184" spans="1:7">
      <c r="A184" s="47"/>
      <c r="B184" s="47"/>
      <c r="C184" s="47"/>
      <c r="D184" s="47"/>
      <c r="E184" s="47"/>
      <c r="F184" s="47"/>
      <c r="G184" s="47"/>
    </row>
    <row r="185" spans="1:7">
      <c r="A185" s="47"/>
      <c r="B185" s="47"/>
      <c r="C185" s="47"/>
      <c r="D185" s="47"/>
      <c r="E185" s="47"/>
      <c r="F185" s="47"/>
      <c r="G185" s="47"/>
    </row>
    <row r="186" spans="1:7">
      <c r="A186" s="47"/>
      <c r="B186" s="47"/>
      <c r="C186" s="47"/>
      <c r="D186" s="47"/>
      <c r="E186" s="47"/>
      <c r="F186" s="47"/>
      <c r="G186" s="47"/>
    </row>
    <row r="187" spans="1:7">
      <c r="A187" s="47"/>
      <c r="B187" s="47"/>
      <c r="C187" s="47"/>
      <c r="D187" s="47"/>
      <c r="E187" s="47"/>
      <c r="F187" s="47"/>
      <c r="G187" s="47"/>
    </row>
    <row r="188" spans="1:7">
      <c r="A188" s="47"/>
      <c r="B188" s="47"/>
      <c r="C188" s="47"/>
      <c r="D188" s="47"/>
      <c r="E188" s="47"/>
      <c r="F188" s="47"/>
      <c r="G188" s="47"/>
    </row>
    <row r="189" spans="1:7">
      <c r="A189" s="47"/>
      <c r="B189" s="47"/>
      <c r="C189" s="47"/>
      <c r="D189" s="47"/>
      <c r="E189" s="47"/>
      <c r="F189" s="47"/>
      <c r="G189" s="47"/>
    </row>
    <row r="190" spans="1:7">
      <c r="A190" s="47"/>
      <c r="B190" s="47"/>
      <c r="C190" s="47"/>
      <c r="D190" s="47"/>
      <c r="E190" s="47"/>
      <c r="F190" s="47"/>
      <c r="G190" s="47"/>
    </row>
    <row r="191" spans="1:7">
      <c r="A191" s="47"/>
      <c r="B191" s="47"/>
      <c r="C191" s="47"/>
      <c r="D191" s="47"/>
      <c r="E191" s="47"/>
      <c r="F191" s="47"/>
      <c r="G191" s="47"/>
    </row>
    <row r="192" spans="1:7">
      <c r="A192" s="47"/>
      <c r="B192" s="47"/>
      <c r="C192" s="47"/>
      <c r="D192" s="47"/>
      <c r="E192" s="47"/>
      <c r="F192" s="47"/>
      <c r="G192" s="47"/>
    </row>
    <row r="193" spans="1:7">
      <c r="A193" s="47"/>
      <c r="B193" s="47"/>
      <c r="C193" s="47"/>
      <c r="D193" s="47"/>
      <c r="E193" s="47"/>
      <c r="F193" s="47"/>
      <c r="G193" s="47"/>
    </row>
    <row r="194" spans="1:7">
      <c r="A194" s="47"/>
      <c r="B194" s="47"/>
      <c r="C194" s="47"/>
      <c r="D194" s="47"/>
      <c r="E194" s="47"/>
      <c r="F194" s="47"/>
      <c r="G194" s="47"/>
    </row>
    <row r="195" spans="1:7">
      <c r="A195" s="47"/>
      <c r="B195" s="47"/>
      <c r="C195" s="47"/>
      <c r="D195" s="47"/>
      <c r="E195" s="47"/>
      <c r="F195" s="47"/>
      <c r="G195" s="47"/>
    </row>
    <row r="196" spans="1:7">
      <c r="A196" s="47"/>
      <c r="B196" s="47"/>
      <c r="C196" s="47"/>
      <c r="D196" s="47"/>
      <c r="E196" s="47"/>
      <c r="F196" s="47"/>
      <c r="G196" s="47"/>
    </row>
    <row r="197" spans="1:7">
      <c r="A197" s="47"/>
      <c r="B197" s="47"/>
      <c r="C197" s="47"/>
      <c r="D197" s="47"/>
      <c r="E197" s="47"/>
      <c r="F197" s="47"/>
      <c r="G197" s="47"/>
    </row>
    <row r="198" spans="1:7">
      <c r="A198" s="47"/>
      <c r="B198" s="47"/>
      <c r="C198" s="47"/>
      <c r="D198" s="47"/>
      <c r="E198" s="47"/>
      <c r="F198" s="47"/>
      <c r="G198" s="47"/>
    </row>
    <row r="199" spans="1:7">
      <c r="A199" s="47"/>
      <c r="B199" s="47"/>
      <c r="C199" s="47"/>
      <c r="D199" s="47"/>
      <c r="E199" s="47"/>
      <c r="F199" s="47"/>
      <c r="G199" s="47"/>
    </row>
    <row r="200" spans="1:7">
      <c r="A200" s="47"/>
      <c r="B200" s="47"/>
      <c r="C200" s="47"/>
      <c r="D200" s="47"/>
      <c r="E200" s="47"/>
      <c r="F200" s="47"/>
      <c r="G200" s="47"/>
    </row>
    <row r="201" spans="1:7">
      <c r="A201" s="47"/>
      <c r="B201" s="47"/>
      <c r="C201" s="47"/>
      <c r="D201" s="47"/>
      <c r="E201" s="47"/>
      <c r="F201" s="47"/>
      <c r="G201" s="47"/>
    </row>
    <row r="202" spans="1:7">
      <c r="A202" s="47"/>
      <c r="B202" s="47"/>
      <c r="C202" s="47"/>
      <c r="D202" s="47"/>
      <c r="E202" s="47"/>
      <c r="F202" s="47"/>
      <c r="G202" s="47"/>
    </row>
    <row r="203" spans="1:7">
      <c r="A203" s="47"/>
      <c r="B203" s="47"/>
      <c r="C203" s="47"/>
      <c r="D203" s="47"/>
      <c r="E203" s="47"/>
      <c r="F203" s="47"/>
      <c r="G203" s="47"/>
    </row>
    <row r="204" spans="1:7">
      <c r="A204" s="47"/>
      <c r="B204" s="47"/>
      <c r="C204" s="47"/>
      <c r="D204" s="47"/>
      <c r="E204" s="47"/>
      <c r="F204" s="47"/>
      <c r="G204" s="47"/>
    </row>
    <row r="205" spans="1:7">
      <c r="A205" s="47"/>
      <c r="B205" s="47"/>
      <c r="C205" s="47"/>
      <c r="D205" s="47"/>
      <c r="E205" s="47"/>
      <c r="F205" s="47"/>
      <c r="G205" s="47"/>
    </row>
    <row r="206" spans="1:7">
      <c r="A206" s="47"/>
      <c r="B206" s="47"/>
      <c r="C206" s="47"/>
      <c r="D206" s="47"/>
      <c r="E206" s="47"/>
      <c r="F206" s="47"/>
      <c r="G206" s="47"/>
    </row>
    <row r="207" spans="1:7">
      <c r="A207" s="47"/>
      <c r="B207" s="47"/>
      <c r="C207" s="47"/>
      <c r="D207" s="47"/>
      <c r="E207" s="47"/>
      <c r="F207" s="47"/>
      <c r="G207" s="47"/>
    </row>
    <row r="208" spans="1:7">
      <c r="A208" s="47"/>
      <c r="B208" s="47"/>
      <c r="C208" s="47"/>
      <c r="D208" s="47"/>
      <c r="E208" s="47"/>
      <c r="F208" s="47"/>
      <c r="G208" s="47"/>
    </row>
    <row r="209" spans="1:7">
      <c r="A209" s="47"/>
      <c r="B209" s="47"/>
      <c r="C209" s="47"/>
      <c r="D209" s="47"/>
      <c r="E209" s="47"/>
      <c r="F209" s="47"/>
      <c r="G209" s="47"/>
    </row>
    <row r="210" spans="1:7">
      <c r="A210" s="47"/>
      <c r="B210" s="47"/>
      <c r="C210" s="47"/>
      <c r="D210" s="47"/>
      <c r="E210" s="47"/>
      <c r="F210" s="47"/>
      <c r="G210" s="47"/>
    </row>
    <row r="211" spans="1:7">
      <c r="A211" s="47"/>
      <c r="B211" s="47"/>
      <c r="C211" s="47"/>
      <c r="D211" s="47"/>
      <c r="E211" s="47"/>
      <c r="F211" s="47"/>
      <c r="G211" s="47"/>
    </row>
    <row r="212" spans="1:7">
      <c r="A212" s="47"/>
      <c r="B212" s="47"/>
      <c r="C212" s="47"/>
      <c r="D212" s="47"/>
      <c r="E212" s="47"/>
      <c r="F212" s="47"/>
      <c r="G212" s="47"/>
    </row>
    <row r="213" spans="1:7">
      <c r="A213" s="47"/>
      <c r="B213" s="47"/>
      <c r="C213" s="47"/>
      <c r="D213" s="47"/>
      <c r="E213" s="47"/>
      <c r="F213" s="47"/>
      <c r="G213" s="47"/>
    </row>
    <row r="214" spans="1:7">
      <c r="A214" s="47"/>
      <c r="B214" s="47"/>
      <c r="C214" s="47"/>
      <c r="D214" s="47"/>
      <c r="E214" s="47"/>
      <c r="F214" s="47"/>
      <c r="G214" s="47"/>
    </row>
    <row r="215" spans="1:7">
      <c r="A215" s="47"/>
      <c r="B215" s="47"/>
      <c r="C215" s="47"/>
      <c r="D215" s="47"/>
      <c r="E215" s="47"/>
      <c r="F215" s="47"/>
      <c r="G215" s="47"/>
    </row>
    <row r="216" spans="1:7">
      <c r="A216" s="47"/>
      <c r="B216" s="47"/>
      <c r="C216" s="47"/>
      <c r="D216" s="47"/>
      <c r="E216" s="47"/>
      <c r="F216" s="47"/>
      <c r="G216" s="47"/>
    </row>
    <row r="217" spans="1:7">
      <c r="A217" s="47"/>
      <c r="B217" s="47"/>
      <c r="C217" s="47"/>
      <c r="D217" s="47"/>
      <c r="E217" s="47"/>
      <c r="F217" s="47"/>
      <c r="G217" s="47"/>
    </row>
    <row r="218" spans="1:7">
      <c r="A218" s="47"/>
      <c r="B218" s="47"/>
      <c r="C218" s="47"/>
      <c r="D218" s="47"/>
      <c r="E218" s="47"/>
      <c r="F218" s="47"/>
      <c r="G218" s="47"/>
    </row>
    <row r="219" spans="1:7">
      <c r="A219" s="47"/>
      <c r="B219" s="47"/>
      <c r="C219" s="47"/>
      <c r="D219" s="47"/>
      <c r="E219" s="47"/>
      <c r="F219" s="47"/>
      <c r="G219" s="47"/>
    </row>
    <row r="220" spans="1:7">
      <c r="A220" s="47"/>
      <c r="B220" s="47"/>
      <c r="C220" s="47"/>
      <c r="D220" s="47"/>
      <c r="E220" s="47"/>
      <c r="F220" s="47"/>
      <c r="G220" s="47"/>
    </row>
    <row r="221" spans="1:7">
      <c r="A221" s="47"/>
      <c r="B221" s="47"/>
      <c r="C221" s="47"/>
      <c r="D221" s="47"/>
      <c r="E221" s="47"/>
      <c r="F221" s="47"/>
      <c r="G221" s="47"/>
    </row>
    <row r="222" spans="1:7">
      <c r="A222" s="47"/>
      <c r="B222" s="47"/>
      <c r="C222" s="47"/>
      <c r="D222" s="47"/>
      <c r="E222" s="47"/>
      <c r="F222" s="47"/>
      <c r="G222" s="47"/>
    </row>
    <row r="223" spans="1:7">
      <c r="A223" s="47"/>
      <c r="B223" s="47"/>
      <c r="C223" s="47"/>
      <c r="D223" s="47"/>
      <c r="E223" s="47"/>
      <c r="F223" s="47"/>
      <c r="G223" s="47"/>
    </row>
    <row r="224" spans="1:7">
      <c r="A224" s="47"/>
      <c r="B224" s="47"/>
      <c r="C224" s="47"/>
      <c r="D224" s="47"/>
      <c r="E224" s="47"/>
      <c r="F224" s="47"/>
      <c r="G224" s="47"/>
    </row>
    <row r="225" spans="1:7">
      <c r="A225" s="47"/>
      <c r="B225" s="47"/>
      <c r="C225" s="47"/>
      <c r="D225" s="47"/>
      <c r="E225" s="47"/>
      <c r="F225" s="47"/>
      <c r="G225" s="47"/>
    </row>
    <row r="226" spans="1:7">
      <c r="A226" s="47"/>
      <c r="B226" s="47"/>
      <c r="C226" s="47"/>
      <c r="D226" s="47"/>
      <c r="E226" s="47"/>
      <c r="F226" s="47"/>
      <c r="G226" s="47"/>
    </row>
    <row r="227" spans="1:7">
      <c r="A227" s="47"/>
      <c r="B227" s="47"/>
      <c r="C227" s="47"/>
      <c r="D227" s="47"/>
      <c r="E227" s="47"/>
      <c r="F227" s="47"/>
      <c r="G227" s="47"/>
    </row>
    <row r="228" spans="1:7">
      <c r="A228" s="47"/>
      <c r="B228" s="47"/>
      <c r="C228" s="47"/>
      <c r="D228" s="47"/>
      <c r="E228" s="47"/>
      <c r="F228" s="47"/>
      <c r="G228" s="47"/>
    </row>
    <row r="229" spans="1:7">
      <c r="A229" s="47"/>
      <c r="B229" s="47"/>
      <c r="C229" s="47"/>
      <c r="D229" s="47"/>
      <c r="E229" s="47"/>
      <c r="F229" s="47"/>
      <c r="G229" s="47"/>
    </row>
    <row r="230" spans="1:7">
      <c r="A230" s="47"/>
      <c r="B230" s="47"/>
      <c r="C230" s="47"/>
      <c r="D230" s="47"/>
      <c r="E230" s="47"/>
      <c r="F230" s="47"/>
      <c r="G230" s="47"/>
    </row>
    <row r="231" spans="1:7">
      <c r="A231" s="47"/>
      <c r="B231" s="47"/>
      <c r="C231" s="47"/>
      <c r="D231" s="47"/>
      <c r="E231" s="47"/>
      <c r="F231" s="47"/>
      <c r="G231" s="47"/>
    </row>
    <row r="232" spans="1:7">
      <c r="A232" s="47"/>
      <c r="B232" s="47"/>
      <c r="C232" s="47"/>
      <c r="D232" s="47"/>
      <c r="E232" s="47"/>
      <c r="F232" s="47"/>
      <c r="G232" s="47"/>
    </row>
    <row r="233" spans="1:7">
      <c r="A233" s="47"/>
      <c r="B233" s="47"/>
      <c r="C233" s="47"/>
      <c r="D233" s="47"/>
      <c r="E233" s="47"/>
      <c r="F233" s="47"/>
      <c r="G233" s="47"/>
    </row>
    <row r="234" spans="1:7">
      <c r="A234" s="47"/>
      <c r="B234" s="47"/>
      <c r="C234" s="47"/>
      <c r="D234" s="47"/>
      <c r="E234" s="47"/>
      <c r="F234" s="47"/>
      <c r="G234" s="47"/>
    </row>
    <row r="235" spans="1:7">
      <c r="A235" s="47"/>
      <c r="B235" s="47"/>
      <c r="C235" s="47"/>
      <c r="D235" s="47"/>
      <c r="E235" s="47"/>
      <c r="F235" s="47"/>
      <c r="G235" s="47"/>
    </row>
    <row r="236" spans="1:7">
      <c r="A236" s="47"/>
      <c r="B236" s="47"/>
      <c r="C236" s="47"/>
      <c r="D236" s="47"/>
      <c r="E236" s="47"/>
      <c r="F236" s="47"/>
      <c r="G236" s="47"/>
    </row>
    <row r="237" spans="1:7">
      <c r="A237" s="47"/>
      <c r="B237" s="47"/>
      <c r="C237" s="47"/>
      <c r="D237" s="47"/>
      <c r="E237" s="47"/>
      <c r="F237" s="47"/>
      <c r="G237" s="47"/>
    </row>
    <row r="238" spans="1:7">
      <c r="A238" s="47"/>
      <c r="B238" s="47"/>
      <c r="C238" s="47"/>
      <c r="D238" s="47"/>
      <c r="E238" s="47"/>
      <c r="F238" s="47"/>
      <c r="G238" s="47"/>
    </row>
    <row r="239" spans="1:7">
      <c r="A239" s="47"/>
      <c r="B239" s="47"/>
      <c r="C239" s="47"/>
      <c r="D239" s="47"/>
      <c r="E239" s="47"/>
      <c r="F239" s="47"/>
      <c r="G239" s="47"/>
    </row>
    <row r="240" spans="1:7">
      <c r="A240" s="47"/>
      <c r="B240" s="47"/>
      <c r="C240" s="47"/>
      <c r="D240" s="47"/>
      <c r="E240" s="47"/>
      <c r="F240" s="47"/>
      <c r="G240" s="47"/>
    </row>
    <row r="241" spans="1:7">
      <c r="A241" s="47"/>
      <c r="B241" s="47"/>
      <c r="C241" s="47"/>
      <c r="D241" s="47"/>
      <c r="E241" s="47"/>
      <c r="F241" s="47"/>
      <c r="G241" s="47"/>
    </row>
    <row r="242" spans="1:7">
      <c r="A242" s="47"/>
      <c r="B242" s="47"/>
      <c r="C242" s="47"/>
      <c r="D242" s="47"/>
      <c r="E242" s="47"/>
      <c r="F242" s="47"/>
      <c r="G242" s="47"/>
    </row>
    <row r="243" spans="1:7">
      <c r="A243" s="47"/>
      <c r="B243" s="47"/>
      <c r="C243" s="47"/>
      <c r="D243" s="47"/>
      <c r="E243" s="47"/>
      <c r="F243" s="47"/>
      <c r="G243" s="47"/>
    </row>
    <row r="244" spans="1:7">
      <c r="A244" s="47"/>
      <c r="B244" s="47"/>
      <c r="C244" s="47"/>
      <c r="D244" s="47"/>
      <c r="E244" s="47"/>
      <c r="F244" s="47"/>
      <c r="G244" s="47"/>
    </row>
    <row r="245" spans="1:7">
      <c r="A245" s="47"/>
      <c r="B245" s="47"/>
      <c r="C245" s="47"/>
      <c r="D245" s="47"/>
      <c r="E245" s="47"/>
      <c r="F245" s="47"/>
      <c r="G245" s="47"/>
    </row>
    <row r="246" spans="1:7">
      <c r="A246" s="47"/>
      <c r="B246" s="47"/>
      <c r="C246" s="47"/>
      <c r="D246" s="47"/>
      <c r="E246" s="47"/>
      <c r="F246" s="47"/>
      <c r="G246" s="47"/>
    </row>
    <row r="247" spans="1:7">
      <c r="A247" s="47"/>
      <c r="B247" s="47"/>
      <c r="C247" s="47"/>
      <c r="D247" s="47"/>
      <c r="E247" s="47"/>
      <c r="F247" s="47"/>
      <c r="G247" s="47"/>
    </row>
    <row r="248" spans="1:7">
      <c r="A248" s="47"/>
      <c r="B248" s="47"/>
      <c r="C248" s="47"/>
      <c r="D248" s="47"/>
      <c r="E248" s="47"/>
      <c r="F248" s="47"/>
      <c r="G248" s="47"/>
    </row>
    <row r="249" spans="1:7">
      <c r="A249" s="47"/>
      <c r="B249" s="47"/>
      <c r="C249" s="47"/>
      <c r="D249" s="47"/>
      <c r="E249" s="47"/>
      <c r="F249" s="47"/>
      <c r="G249" s="47"/>
    </row>
    <row r="250" spans="1:7">
      <c r="A250" s="47"/>
      <c r="B250" s="47"/>
      <c r="C250" s="47"/>
      <c r="D250" s="47"/>
      <c r="E250" s="47"/>
      <c r="F250" s="47"/>
      <c r="G250" s="47"/>
    </row>
    <row r="251" spans="1:7">
      <c r="A251" s="47"/>
      <c r="B251" s="47"/>
      <c r="C251" s="47"/>
      <c r="D251" s="47"/>
      <c r="E251" s="47"/>
      <c r="F251" s="47"/>
      <c r="G251" s="47"/>
    </row>
    <row r="252" spans="1:7">
      <c r="A252" s="47"/>
      <c r="B252" s="47"/>
      <c r="C252" s="47"/>
      <c r="D252" s="47"/>
      <c r="E252" s="47"/>
      <c r="F252" s="47"/>
      <c r="G252" s="47"/>
    </row>
    <row r="253" spans="1:7">
      <c r="A253" s="47"/>
      <c r="B253" s="47"/>
      <c r="C253" s="47"/>
      <c r="D253" s="47"/>
      <c r="E253" s="47"/>
      <c r="F253" s="47"/>
      <c r="G253" s="47"/>
    </row>
    <row r="254" spans="1:7">
      <c r="A254" s="47"/>
      <c r="B254" s="47"/>
      <c r="C254" s="47"/>
      <c r="D254" s="47"/>
      <c r="E254" s="47"/>
      <c r="F254" s="47"/>
      <c r="G254" s="47"/>
    </row>
    <row r="255" spans="1:7">
      <c r="A255" s="47"/>
      <c r="B255" s="47"/>
      <c r="C255" s="47"/>
      <c r="D255" s="47"/>
      <c r="E255" s="47"/>
      <c r="F255" s="47"/>
      <c r="G255" s="47"/>
    </row>
    <row r="256" spans="1:7">
      <c r="A256" s="47"/>
      <c r="B256" s="47"/>
      <c r="C256" s="47"/>
      <c r="D256" s="47"/>
      <c r="E256" s="47"/>
      <c r="F256" s="47"/>
      <c r="G256" s="47"/>
    </row>
    <row r="257" spans="1:7">
      <c r="A257" s="47"/>
      <c r="B257" s="47"/>
      <c r="C257" s="47"/>
      <c r="D257" s="47"/>
      <c r="E257" s="47"/>
      <c r="F257" s="47"/>
      <c r="G257" s="47"/>
    </row>
    <row r="258" spans="1:7">
      <c r="A258" s="47"/>
      <c r="B258" s="47"/>
      <c r="C258" s="47"/>
      <c r="D258" s="47"/>
      <c r="E258" s="47"/>
      <c r="F258" s="47"/>
      <c r="G258" s="47"/>
    </row>
    <row r="259" spans="1:7">
      <c r="A259" s="47"/>
      <c r="B259" s="47"/>
      <c r="C259" s="47"/>
      <c r="D259" s="47"/>
      <c r="E259" s="47"/>
      <c r="F259" s="47"/>
      <c r="G259" s="47"/>
    </row>
    <row r="260" spans="1:7">
      <c r="A260" s="47"/>
      <c r="B260" s="47"/>
      <c r="C260" s="47"/>
      <c r="D260" s="47"/>
      <c r="E260" s="47"/>
      <c r="F260" s="47"/>
      <c r="G260" s="47"/>
    </row>
    <row r="261" spans="1:7">
      <c r="A261" s="47"/>
      <c r="B261" s="47"/>
      <c r="C261" s="47"/>
      <c r="D261" s="47"/>
      <c r="E261" s="47"/>
      <c r="F261" s="47"/>
      <c r="G261" s="47"/>
    </row>
    <row r="262" spans="1:7">
      <c r="A262" s="47"/>
      <c r="B262" s="47"/>
      <c r="C262" s="47"/>
      <c r="D262" s="47"/>
      <c r="E262" s="47"/>
      <c r="F262" s="47"/>
      <c r="G262" s="47"/>
    </row>
    <row r="263" spans="1:7">
      <c r="A263" s="47"/>
      <c r="B263" s="47"/>
      <c r="C263" s="47"/>
      <c r="D263" s="47"/>
      <c r="E263" s="47"/>
      <c r="F263" s="47"/>
      <c r="G263" s="47"/>
    </row>
    <row r="264" spans="1:7">
      <c r="A264" s="47"/>
      <c r="B264" s="47"/>
      <c r="C264" s="47"/>
      <c r="D264" s="47"/>
      <c r="E264" s="47"/>
      <c r="F264" s="47"/>
      <c r="G264" s="47"/>
    </row>
    <row r="265" spans="1:7">
      <c r="A265" s="47"/>
      <c r="B265" s="47"/>
      <c r="C265" s="47"/>
      <c r="D265" s="47"/>
      <c r="E265" s="47"/>
      <c r="F265" s="47"/>
      <c r="G265" s="47"/>
    </row>
    <row r="266" spans="1:7">
      <c r="A266" s="47"/>
      <c r="B266" s="47"/>
      <c r="C266" s="47"/>
      <c r="D266" s="47"/>
      <c r="E266" s="47"/>
      <c r="F266" s="47"/>
      <c r="G266" s="47"/>
    </row>
    <row r="267" spans="1:7">
      <c r="A267" s="47"/>
      <c r="B267" s="47"/>
      <c r="C267" s="47"/>
      <c r="D267" s="47"/>
      <c r="E267" s="47"/>
      <c r="F267" s="47"/>
      <c r="G267" s="47"/>
    </row>
    <row r="268" spans="1:7">
      <c r="A268" s="47"/>
      <c r="B268" s="47"/>
      <c r="C268" s="47"/>
      <c r="D268" s="47"/>
      <c r="E268" s="47"/>
      <c r="F268" s="47"/>
      <c r="G268" s="47"/>
    </row>
    <row r="269" spans="1:7">
      <c r="A269" s="47"/>
      <c r="B269" s="47"/>
      <c r="C269" s="47"/>
      <c r="D269" s="47"/>
      <c r="E269" s="47"/>
      <c r="F269" s="47"/>
      <c r="G269" s="47"/>
    </row>
    <row r="270" spans="1:7">
      <c r="A270" s="47"/>
      <c r="B270" s="47"/>
      <c r="C270" s="47"/>
      <c r="D270" s="47"/>
      <c r="E270" s="47"/>
      <c r="F270" s="47"/>
      <c r="G270" s="47"/>
    </row>
    <row r="271" spans="1:7">
      <c r="A271" s="47"/>
      <c r="B271" s="47"/>
      <c r="C271" s="47"/>
      <c r="D271" s="47"/>
      <c r="E271" s="47"/>
      <c r="F271" s="47"/>
      <c r="G271" s="47"/>
    </row>
    <row r="272" spans="1:7">
      <c r="A272" s="47"/>
      <c r="B272" s="47"/>
      <c r="C272" s="47"/>
      <c r="D272" s="47"/>
      <c r="E272" s="47"/>
      <c r="F272" s="47"/>
      <c r="G272" s="47"/>
    </row>
    <row r="273" spans="1:7">
      <c r="A273" s="47"/>
      <c r="B273" s="47"/>
      <c r="C273" s="47"/>
      <c r="D273" s="47"/>
      <c r="E273" s="47"/>
      <c r="F273" s="47"/>
      <c r="G273" s="47"/>
    </row>
    <row r="274" spans="1:7">
      <c r="A274" s="47"/>
      <c r="B274" s="47"/>
      <c r="C274" s="47"/>
      <c r="D274" s="47"/>
      <c r="E274" s="47"/>
      <c r="F274" s="47"/>
      <c r="G274" s="47"/>
    </row>
    <row r="275" spans="1:7">
      <c r="A275" s="47"/>
      <c r="B275" s="47"/>
      <c r="C275" s="47"/>
      <c r="D275" s="47"/>
      <c r="E275" s="47"/>
      <c r="F275" s="47"/>
      <c r="G275" s="47"/>
    </row>
    <row r="276" spans="1:7">
      <c r="A276" s="47"/>
      <c r="B276" s="47"/>
      <c r="C276" s="47"/>
      <c r="D276" s="47"/>
      <c r="E276" s="47"/>
      <c r="F276" s="47"/>
      <c r="G276" s="47"/>
    </row>
    <row r="277" spans="1:7">
      <c r="A277" s="47"/>
      <c r="B277" s="47"/>
      <c r="C277" s="47"/>
      <c r="D277" s="47"/>
      <c r="E277" s="47"/>
      <c r="F277" s="47"/>
      <c r="G277" s="47"/>
    </row>
    <row r="278" spans="1:7">
      <c r="A278" s="47"/>
      <c r="B278" s="47"/>
      <c r="C278" s="47"/>
      <c r="D278" s="47"/>
      <c r="E278" s="47"/>
      <c r="F278" s="47"/>
      <c r="G278" s="47"/>
    </row>
    <row r="279" spans="1:7">
      <c r="A279" s="47"/>
      <c r="B279" s="47"/>
      <c r="C279" s="47"/>
      <c r="D279" s="47"/>
      <c r="E279" s="47"/>
      <c r="F279" s="47"/>
      <c r="G279" s="47"/>
    </row>
    <row r="280" spans="1:7">
      <c r="A280" s="47"/>
      <c r="B280" s="47"/>
      <c r="C280" s="47"/>
      <c r="D280" s="47"/>
      <c r="E280" s="47"/>
      <c r="F280" s="47"/>
      <c r="G280" s="47"/>
    </row>
    <row r="281" spans="1:7">
      <c r="A281" s="47"/>
      <c r="B281" s="47"/>
      <c r="C281" s="47"/>
      <c r="D281" s="47"/>
      <c r="E281" s="47"/>
      <c r="F281" s="47"/>
      <c r="G281" s="47"/>
    </row>
    <row r="282" spans="1:7">
      <c r="A282" s="47"/>
      <c r="B282" s="47"/>
      <c r="C282" s="47"/>
      <c r="D282" s="47"/>
      <c r="E282" s="47"/>
      <c r="F282" s="47"/>
      <c r="G282" s="47"/>
    </row>
    <row r="283" spans="1:7">
      <c r="A283" s="47"/>
      <c r="B283" s="47"/>
      <c r="C283" s="47"/>
      <c r="D283" s="47"/>
      <c r="E283" s="47"/>
      <c r="F283" s="47"/>
      <c r="G283" s="47"/>
    </row>
    <row r="284" spans="1:7">
      <c r="A284" s="47"/>
      <c r="B284" s="47"/>
      <c r="C284" s="47"/>
      <c r="D284" s="47"/>
      <c r="E284" s="47"/>
      <c r="F284" s="47"/>
      <c r="G284" s="47"/>
    </row>
    <row r="285" spans="1:7">
      <c r="A285" s="47"/>
      <c r="B285" s="47"/>
      <c r="C285" s="47"/>
      <c r="D285" s="47"/>
      <c r="E285" s="47"/>
      <c r="F285" s="47"/>
      <c r="G285" s="47"/>
    </row>
    <row r="286" spans="1:7">
      <c r="A286" s="47"/>
      <c r="B286" s="47"/>
      <c r="C286" s="47"/>
      <c r="D286" s="47"/>
      <c r="E286" s="47"/>
      <c r="F286" s="47"/>
      <c r="G286" s="47"/>
    </row>
    <row r="287" spans="1:7">
      <c r="A287" s="47"/>
      <c r="B287" s="47"/>
      <c r="C287" s="47"/>
      <c r="D287" s="47"/>
      <c r="E287" s="47"/>
      <c r="F287" s="47"/>
      <c r="G287" s="47"/>
    </row>
    <row r="288" spans="1:7">
      <c r="A288" s="47"/>
      <c r="B288" s="47"/>
      <c r="C288" s="47"/>
      <c r="D288" s="47"/>
      <c r="E288" s="47"/>
      <c r="F288" s="47"/>
      <c r="G288" s="47"/>
    </row>
    <row r="289" spans="1:7">
      <c r="A289" s="47"/>
      <c r="B289" s="47"/>
      <c r="C289" s="47"/>
      <c r="D289" s="47"/>
      <c r="E289" s="47"/>
      <c r="F289" s="47"/>
      <c r="G289" s="47"/>
    </row>
    <row r="290" spans="1:7">
      <c r="A290" s="47"/>
      <c r="B290" s="47"/>
      <c r="C290" s="47"/>
      <c r="D290" s="47"/>
      <c r="E290" s="47"/>
      <c r="F290" s="47"/>
      <c r="G290" s="47"/>
    </row>
    <row r="291" spans="1:7">
      <c r="A291" s="47"/>
      <c r="B291" s="47"/>
      <c r="C291" s="47"/>
      <c r="D291" s="47"/>
      <c r="E291" s="47"/>
      <c r="F291" s="47"/>
      <c r="G291" s="47"/>
    </row>
    <row r="292" spans="1:7">
      <c r="A292" s="47"/>
      <c r="B292" s="47"/>
      <c r="C292" s="47"/>
      <c r="D292" s="47"/>
      <c r="E292" s="47"/>
      <c r="F292" s="47"/>
      <c r="G292" s="47"/>
    </row>
    <row r="293" spans="1:7">
      <c r="A293" s="47"/>
      <c r="B293" s="47"/>
      <c r="C293" s="47"/>
      <c r="D293" s="47"/>
      <c r="E293" s="47"/>
      <c r="F293" s="47"/>
      <c r="G293" s="47"/>
    </row>
    <row r="294" spans="1:7">
      <c r="A294" s="47"/>
      <c r="B294" s="47"/>
      <c r="C294" s="47"/>
      <c r="D294" s="47"/>
      <c r="E294" s="47"/>
      <c r="F294" s="47"/>
      <c r="G294" s="47"/>
    </row>
    <row r="295" spans="1:7">
      <c r="A295" s="47"/>
      <c r="B295" s="47"/>
      <c r="C295" s="47"/>
      <c r="D295" s="47"/>
      <c r="E295" s="47"/>
      <c r="F295" s="47"/>
      <c r="G295" s="47"/>
    </row>
    <row r="296" spans="1:7">
      <c r="A296" s="47"/>
      <c r="B296" s="47"/>
      <c r="C296" s="47"/>
      <c r="D296" s="47"/>
      <c r="E296" s="47"/>
      <c r="F296" s="47"/>
      <c r="G296" s="47"/>
    </row>
    <row r="297" spans="1:7">
      <c r="A297" s="47"/>
      <c r="B297" s="47"/>
      <c r="C297" s="47"/>
      <c r="D297" s="47"/>
      <c r="E297" s="47"/>
      <c r="F297" s="47"/>
      <c r="G297" s="47"/>
    </row>
    <row r="298" spans="1:7">
      <c r="A298" s="47"/>
      <c r="B298" s="47"/>
      <c r="C298" s="47"/>
      <c r="D298" s="47"/>
      <c r="E298" s="47"/>
      <c r="F298" s="47"/>
      <c r="G298" s="47"/>
    </row>
    <row r="299" spans="1:7">
      <c r="A299" s="47"/>
      <c r="B299" s="47"/>
      <c r="C299" s="47"/>
      <c r="D299" s="47"/>
      <c r="E299" s="47"/>
      <c r="F299" s="47"/>
      <c r="G299" s="47"/>
    </row>
    <row r="300" spans="1:7">
      <c r="A300" s="47"/>
      <c r="B300" s="47"/>
      <c r="C300" s="47"/>
      <c r="D300" s="47"/>
      <c r="E300" s="47"/>
      <c r="F300" s="47"/>
      <c r="G300" s="47"/>
    </row>
    <row r="301" spans="1:7">
      <c r="A301" s="47"/>
      <c r="B301" s="47"/>
      <c r="C301" s="47"/>
      <c r="D301" s="47"/>
      <c r="E301" s="47"/>
      <c r="F301" s="47"/>
      <c r="G301" s="47"/>
    </row>
    <row r="302" spans="1:7">
      <c r="A302" s="47"/>
      <c r="B302" s="47"/>
      <c r="C302" s="47"/>
      <c r="D302" s="47"/>
      <c r="E302" s="47"/>
      <c r="F302" s="47"/>
      <c r="G302" s="47"/>
    </row>
    <row r="303" spans="1:7">
      <c r="A303" s="47"/>
      <c r="B303" s="47"/>
      <c r="C303" s="47"/>
      <c r="D303" s="47"/>
      <c r="E303" s="47"/>
      <c r="F303" s="47"/>
      <c r="G303" s="47"/>
    </row>
    <row r="304" spans="1:7">
      <c r="A304" s="47"/>
      <c r="B304" s="47"/>
      <c r="C304" s="47"/>
      <c r="D304" s="47"/>
      <c r="E304" s="47"/>
      <c r="F304" s="47"/>
      <c r="G304" s="47"/>
    </row>
    <row r="305" spans="1:7">
      <c r="A305" s="47"/>
      <c r="B305" s="47"/>
      <c r="C305" s="47"/>
      <c r="D305" s="47"/>
      <c r="E305" s="47"/>
      <c r="F305" s="47"/>
      <c r="G305" s="47"/>
    </row>
    <row r="306" spans="1:7">
      <c r="A306" s="47"/>
      <c r="B306" s="47"/>
      <c r="C306" s="47"/>
      <c r="D306" s="47"/>
      <c r="E306" s="47"/>
      <c r="F306" s="47"/>
      <c r="G306" s="47"/>
    </row>
    <row r="307" spans="1:7">
      <c r="A307" s="47"/>
      <c r="B307" s="47"/>
      <c r="C307" s="47"/>
      <c r="D307" s="47"/>
      <c r="E307" s="47"/>
      <c r="F307" s="47"/>
      <c r="G307" s="47"/>
    </row>
    <row r="308" spans="1:7">
      <c r="A308" s="47"/>
      <c r="B308" s="47"/>
      <c r="C308" s="47"/>
      <c r="D308" s="47"/>
      <c r="E308" s="47"/>
      <c r="F308" s="47"/>
      <c r="G308" s="47"/>
    </row>
    <row r="309" spans="1:7">
      <c r="A309" s="47"/>
      <c r="B309" s="47"/>
      <c r="C309" s="47"/>
      <c r="D309" s="47"/>
      <c r="E309" s="47"/>
      <c r="F309" s="47"/>
      <c r="G309" s="47"/>
    </row>
    <row r="310" spans="1:7">
      <c r="A310" s="47"/>
      <c r="B310" s="47"/>
      <c r="C310" s="47"/>
      <c r="D310" s="47"/>
      <c r="E310" s="47"/>
      <c r="F310" s="47"/>
      <c r="G310" s="47"/>
    </row>
    <row r="311" spans="1:7">
      <c r="A311" s="47"/>
      <c r="B311" s="47"/>
      <c r="C311" s="47"/>
      <c r="D311" s="47"/>
      <c r="E311" s="47"/>
      <c r="F311" s="47"/>
      <c r="G311" s="47"/>
    </row>
    <row r="312" spans="1:7">
      <c r="A312" s="47"/>
      <c r="B312" s="47"/>
      <c r="C312" s="47"/>
      <c r="D312" s="47"/>
      <c r="E312" s="47"/>
      <c r="F312" s="47"/>
      <c r="G312" s="47"/>
    </row>
    <row r="313" spans="1:7">
      <c r="A313" s="47"/>
      <c r="B313" s="47"/>
      <c r="C313" s="47"/>
      <c r="D313" s="47"/>
      <c r="E313" s="47"/>
      <c r="F313" s="47"/>
      <c r="G313" s="47"/>
    </row>
    <row r="314" spans="1:7">
      <c r="A314" s="47"/>
      <c r="B314" s="47"/>
      <c r="C314" s="47"/>
      <c r="D314" s="47"/>
      <c r="E314" s="47"/>
      <c r="F314" s="47"/>
      <c r="G314" s="47"/>
    </row>
    <row r="315" spans="1:7">
      <c r="A315" s="47"/>
      <c r="B315" s="47"/>
      <c r="C315" s="47"/>
      <c r="D315" s="47"/>
      <c r="E315" s="47"/>
      <c r="F315" s="47"/>
      <c r="G315" s="47"/>
    </row>
    <row r="316" spans="1:7">
      <c r="A316" s="47"/>
      <c r="B316" s="47"/>
      <c r="C316" s="47"/>
      <c r="D316" s="47"/>
      <c r="E316" s="47"/>
      <c r="F316" s="47"/>
      <c r="G316" s="47"/>
    </row>
    <row r="317" spans="1:7">
      <c r="A317" s="47"/>
      <c r="B317" s="47"/>
      <c r="C317" s="47"/>
      <c r="D317" s="47"/>
      <c r="E317" s="47"/>
      <c r="F317" s="47"/>
      <c r="G317" s="47"/>
    </row>
    <row r="318" spans="1:7">
      <c r="A318" s="47"/>
      <c r="B318" s="47"/>
      <c r="C318" s="47"/>
      <c r="D318" s="47"/>
      <c r="E318" s="47"/>
      <c r="F318" s="47"/>
      <c r="G318" s="47"/>
    </row>
    <row r="319" spans="1:7">
      <c r="A319" s="47"/>
      <c r="B319" s="47"/>
      <c r="C319" s="47"/>
      <c r="D319" s="47"/>
      <c r="E319" s="47"/>
      <c r="F319" s="47"/>
      <c r="G319" s="47"/>
    </row>
    <row r="320" spans="1:7">
      <c r="A320" s="47"/>
      <c r="B320" s="47"/>
      <c r="C320" s="47"/>
      <c r="D320" s="47"/>
      <c r="E320" s="47"/>
      <c r="F320" s="47"/>
      <c r="G320" s="47"/>
    </row>
    <row r="321" spans="1:7">
      <c r="A321" s="47"/>
      <c r="B321" s="47"/>
      <c r="C321" s="47"/>
      <c r="D321" s="47"/>
      <c r="E321" s="47"/>
      <c r="F321" s="47"/>
      <c r="G321" s="47"/>
    </row>
    <row r="322" spans="1:7">
      <c r="A322" s="47"/>
      <c r="B322" s="47"/>
      <c r="C322" s="47"/>
      <c r="D322" s="47"/>
      <c r="E322" s="47"/>
      <c r="F322" s="47"/>
      <c r="G322" s="47"/>
    </row>
    <row r="323" spans="1:7">
      <c r="A323" s="47"/>
      <c r="B323" s="47"/>
      <c r="C323" s="47"/>
      <c r="D323" s="47"/>
      <c r="E323" s="47"/>
      <c r="F323" s="47"/>
      <c r="G323" s="47"/>
    </row>
    <row r="324" spans="1:7">
      <c r="A324" s="47"/>
      <c r="B324" s="47"/>
      <c r="C324" s="47"/>
      <c r="D324" s="47"/>
      <c r="E324" s="47"/>
      <c r="F324" s="47"/>
      <c r="G324" s="47"/>
    </row>
    <row r="325" spans="1:7">
      <c r="A325" s="47"/>
      <c r="B325" s="47"/>
      <c r="C325" s="47"/>
      <c r="D325" s="47"/>
      <c r="E325" s="47"/>
      <c r="F325" s="47"/>
      <c r="G325" s="47"/>
    </row>
    <row r="326" spans="1:7">
      <c r="A326" s="47"/>
      <c r="B326" s="47"/>
      <c r="C326" s="47"/>
      <c r="D326" s="47"/>
      <c r="E326" s="47"/>
      <c r="F326" s="47"/>
      <c r="G326" s="47"/>
    </row>
    <row r="327" spans="1:7">
      <c r="A327" s="47"/>
      <c r="B327" s="47"/>
      <c r="C327" s="47"/>
      <c r="D327" s="47"/>
      <c r="E327" s="47"/>
      <c r="F327" s="47"/>
      <c r="G327" s="47"/>
    </row>
    <row r="328" spans="1:7">
      <c r="A328" s="47"/>
      <c r="B328" s="47"/>
      <c r="C328" s="47"/>
      <c r="D328" s="47"/>
      <c r="E328" s="47"/>
      <c r="F328" s="47"/>
      <c r="G328" s="47"/>
    </row>
    <row r="329" spans="1:7">
      <c r="A329" s="47"/>
      <c r="B329" s="47"/>
      <c r="C329" s="47"/>
      <c r="D329" s="47"/>
      <c r="E329" s="47"/>
      <c r="F329" s="47"/>
      <c r="G329" s="47"/>
    </row>
    <row r="330" spans="1:7">
      <c r="A330" s="47"/>
      <c r="B330" s="47"/>
      <c r="C330" s="47"/>
      <c r="D330" s="47"/>
      <c r="E330" s="47"/>
      <c r="F330" s="47"/>
      <c r="G330" s="47"/>
    </row>
    <row r="331" spans="1:7">
      <c r="A331" s="47"/>
      <c r="B331" s="47"/>
      <c r="C331" s="47"/>
      <c r="D331" s="47"/>
      <c r="E331" s="47"/>
      <c r="F331" s="47"/>
      <c r="G331" s="47"/>
    </row>
    <row r="332" spans="1:7">
      <c r="A332" s="47"/>
      <c r="B332" s="47"/>
      <c r="C332" s="47"/>
      <c r="D332" s="47"/>
      <c r="E332" s="47"/>
      <c r="F332" s="47"/>
      <c r="G332" s="47"/>
    </row>
    <row r="333" spans="1:7">
      <c r="A333" s="47"/>
      <c r="B333" s="47"/>
      <c r="C333" s="47"/>
      <c r="D333" s="47"/>
      <c r="E333" s="47"/>
      <c r="F333" s="47"/>
      <c r="G333" s="47"/>
    </row>
    <row r="334" spans="1:7">
      <c r="A334" s="47"/>
      <c r="B334" s="47"/>
      <c r="C334" s="47"/>
      <c r="D334" s="47"/>
      <c r="E334" s="47"/>
      <c r="F334" s="47"/>
      <c r="G334" s="47"/>
    </row>
    <row r="335" spans="1:7">
      <c r="A335" s="47"/>
      <c r="B335" s="47"/>
      <c r="C335" s="47"/>
      <c r="D335" s="47"/>
      <c r="E335" s="47"/>
      <c r="F335" s="47"/>
      <c r="G335" s="47"/>
    </row>
    <row r="336" spans="1:7">
      <c r="A336" s="47"/>
      <c r="B336" s="47"/>
      <c r="C336" s="47"/>
      <c r="D336" s="47"/>
      <c r="E336" s="47"/>
      <c r="F336" s="47"/>
      <c r="G336" s="47"/>
    </row>
    <row r="337" spans="1:7">
      <c r="A337" s="47"/>
      <c r="B337" s="47"/>
      <c r="C337" s="47"/>
      <c r="D337" s="47"/>
      <c r="E337" s="47"/>
      <c r="F337" s="47"/>
      <c r="G337" s="47"/>
    </row>
    <row r="338" spans="1:7">
      <c r="A338" s="47"/>
      <c r="B338" s="47"/>
      <c r="C338" s="47"/>
      <c r="D338" s="47"/>
      <c r="E338" s="47"/>
      <c r="F338" s="47"/>
      <c r="G338" s="47"/>
    </row>
    <row r="339" spans="1:7">
      <c r="A339" s="47"/>
      <c r="B339" s="47"/>
      <c r="C339" s="47"/>
      <c r="D339" s="47"/>
      <c r="E339" s="47"/>
      <c r="F339" s="47"/>
      <c r="G339" s="47"/>
    </row>
    <row r="340" spans="1:7">
      <c r="A340" s="47"/>
      <c r="B340" s="47"/>
      <c r="C340" s="47"/>
      <c r="D340" s="47"/>
      <c r="E340" s="47"/>
      <c r="F340" s="47"/>
      <c r="G340" s="47"/>
    </row>
    <row r="341" spans="1:7">
      <c r="A341" s="47"/>
      <c r="B341" s="47"/>
      <c r="C341" s="47"/>
      <c r="D341" s="47"/>
      <c r="E341" s="47"/>
      <c r="F341" s="47"/>
      <c r="G341" s="47"/>
    </row>
    <row r="342" spans="1:7">
      <c r="A342" s="47"/>
      <c r="B342" s="47"/>
      <c r="C342" s="47"/>
      <c r="D342" s="47"/>
      <c r="E342" s="47"/>
      <c r="F342" s="47"/>
      <c r="G342" s="47"/>
    </row>
    <row r="343" spans="1:7">
      <c r="A343" s="47"/>
      <c r="B343" s="47"/>
      <c r="C343" s="47"/>
      <c r="D343" s="47"/>
      <c r="E343" s="47"/>
      <c r="F343" s="47"/>
      <c r="G343" s="47"/>
    </row>
    <row r="344" spans="1:7">
      <c r="A344" s="47"/>
      <c r="B344" s="47"/>
      <c r="C344" s="47"/>
      <c r="D344" s="47"/>
      <c r="E344" s="47"/>
      <c r="F344" s="47"/>
      <c r="G344" s="47"/>
    </row>
    <row r="345" spans="1:7">
      <c r="A345" s="47"/>
      <c r="B345" s="47"/>
      <c r="C345" s="47"/>
      <c r="D345" s="47"/>
      <c r="E345" s="47"/>
      <c r="F345" s="47"/>
      <c r="G345" s="47"/>
    </row>
    <row r="346" spans="1:7">
      <c r="A346" s="47"/>
      <c r="B346" s="47"/>
      <c r="C346" s="47"/>
      <c r="D346" s="47"/>
      <c r="E346" s="47"/>
      <c r="F346" s="47"/>
      <c r="G346" s="47"/>
    </row>
    <row r="347" spans="1:7">
      <c r="A347" s="47"/>
      <c r="B347" s="47"/>
      <c r="C347" s="47"/>
      <c r="D347" s="47"/>
      <c r="E347" s="47"/>
      <c r="F347" s="47"/>
      <c r="G347" s="47"/>
    </row>
    <row r="348" spans="1:7">
      <c r="A348" s="47"/>
      <c r="B348" s="47"/>
      <c r="C348" s="47"/>
      <c r="D348" s="47"/>
      <c r="E348" s="47"/>
      <c r="F348" s="47"/>
      <c r="G348" s="47"/>
    </row>
    <row r="349" spans="1:7">
      <c r="A349" s="47"/>
      <c r="B349" s="47"/>
      <c r="C349" s="47"/>
      <c r="D349" s="47"/>
      <c r="E349" s="47"/>
      <c r="F349" s="47"/>
      <c r="G349" s="47"/>
    </row>
    <row r="350" spans="1:7">
      <c r="A350" s="47"/>
      <c r="B350" s="47"/>
      <c r="C350" s="47"/>
      <c r="D350" s="47"/>
      <c r="E350" s="47"/>
      <c r="F350" s="47"/>
      <c r="G350" s="47"/>
    </row>
    <row r="351" spans="1:7">
      <c r="A351" s="47"/>
      <c r="B351" s="47"/>
      <c r="C351" s="47"/>
      <c r="D351" s="47"/>
      <c r="E351" s="47"/>
      <c r="F351" s="47"/>
      <c r="G351" s="47"/>
    </row>
    <row r="352" spans="1:7">
      <c r="A352" s="47"/>
      <c r="B352" s="47"/>
      <c r="C352" s="47"/>
      <c r="D352" s="47"/>
      <c r="E352" s="47"/>
      <c r="F352" s="47"/>
      <c r="G352" s="47"/>
    </row>
    <row r="353" spans="1:7">
      <c r="A353" s="47"/>
      <c r="B353" s="47"/>
      <c r="C353" s="47"/>
      <c r="D353" s="47"/>
      <c r="E353" s="47"/>
      <c r="F353" s="47"/>
      <c r="G353" s="47"/>
    </row>
    <row r="354" spans="1:7">
      <c r="A354" s="47"/>
      <c r="B354" s="47"/>
      <c r="C354" s="47"/>
      <c r="D354" s="47"/>
      <c r="E354" s="47"/>
      <c r="F354" s="47"/>
      <c r="G354" s="47"/>
    </row>
    <row r="355" spans="1:7">
      <c r="A355" s="47"/>
      <c r="B355" s="47"/>
      <c r="C355" s="47"/>
      <c r="D355" s="47"/>
      <c r="E355" s="47"/>
      <c r="F355" s="47"/>
      <c r="G355" s="47"/>
    </row>
    <row r="356" spans="1:7">
      <c r="A356" s="47"/>
      <c r="B356" s="47"/>
      <c r="C356" s="47"/>
      <c r="D356" s="47"/>
      <c r="E356" s="47"/>
      <c r="F356" s="47"/>
      <c r="G356" s="47"/>
    </row>
    <row r="357" spans="1:7">
      <c r="A357" s="47"/>
      <c r="B357" s="47"/>
      <c r="C357" s="47"/>
      <c r="D357" s="47"/>
      <c r="E357" s="47"/>
      <c r="F357" s="47"/>
      <c r="G357" s="47"/>
    </row>
    <row r="358" spans="1:7">
      <c r="A358" s="47"/>
      <c r="B358" s="47"/>
      <c r="C358" s="47"/>
      <c r="D358" s="47"/>
      <c r="E358" s="47"/>
      <c r="F358" s="47"/>
      <c r="G358" s="47"/>
    </row>
    <row r="359" spans="1:7">
      <c r="A359" s="47"/>
      <c r="B359" s="47"/>
      <c r="C359" s="47"/>
      <c r="D359" s="47"/>
      <c r="E359" s="47"/>
      <c r="F359" s="47"/>
      <c r="G359" s="47"/>
    </row>
    <row r="360" spans="1:7">
      <c r="A360" s="47"/>
      <c r="B360" s="47"/>
      <c r="C360" s="47"/>
      <c r="D360" s="47"/>
      <c r="E360" s="47"/>
      <c r="F360" s="47"/>
      <c r="G360" s="47"/>
    </row>
    <row r="361" spans="1:7">
      <c r="A361" s="47"/>
      <c r="B361" s="47"/>
      <c r="C361" s="47"/>
      <c r="D361" s="47"/>
      <c r="E361" s="47"/>
      <c r="F361" s="47"/>
      <c r="G361" s="47"/>
    </row>
    <row r="362" spans="1:7">
      <c r="A362" s="47"/>
      <c r="B362" s="47"/>
      <c r="C362" s="47"/>
      <c r="D362" s="47"/>
      <c r="E362" s="47"/>
      <c r="F362" s="47"/>
      <c r="G362" s="47"/>
    </row>
    <row r="363" spans="1:7">
      <c r="A363" s="47"/>
      <c r="B363" s="47"/>
      <c r="C363" s="47"/>
      <c r="D363" s="47"/>
      <c r="E363" s="47"/>
      <c r="F363" s="47"/>
      <c r="G363" s="47"/>
    </row>
    <row r="364" spans="1:7">
      <c r="A364" s="47"/>
      <c r="B364" s="47"/>
      <c r="C364" s="47"/>
      <c r="D364" s="47"/>
      <c r="E364" s="47"/>
      <c r="F364" s="47"/>
      <c r="G364" s="47"/>
    </row>
    <row r="365" spans="1:7">
      <c r="A365" s="47"/>
      <c r="B365" s="47"/>
      <c r="C365" s="47"/>
      <c r="D365" s="47"/>
      <c r="E365" s="47"/>
      <c r="F365" s="47"/>
      <c r="G365" s="47"/>
    </row>
    <row r="366" spans="1:7">
      <c r="A366" s="47"/>
      <c r="B366" s="47"/>
      <c r="C366" s="47"/>
      <c r="D366" s="47"/>
      <c r="E366" s="47"/>
      <c r="F366" s="47"/>
      <c r="G366" s="47"/>
    </row>
    <row r="367" spans="1:7">
      <c r="A367" s="47"/>
      <c r="B367" s="47"/>
      <c r="C367" s="47"/>
      <c r="D367" s="47"/>
      <c r="E367" s="47"/>
      <c r="F367" s="47"/>
      <c r="G367" s="47"/>
    </row>
    <row r="368" spans="1:7">
      <c r="A368" s="47"/>
      <c r="B368" s="47"/>
      <c r="C368" s="47"/>
      <c r="D368" s="47"/>
      <c r="E368" s="47"/>
      <c r="F368" s="47"/>
      <c r="G368" s="47"/>
    </row>
    <row r="369" spans="1:7">
      <c r="A369" s="47"/>
      <c r="B369" s="47"/>
      <c r="C369" s="47"/>
      <c r="D369" s="47"/>
      <c r="E369" s="47"/>
      <c r="F369" s="47"/>
      <c r="G369" s="47"/>
    </row>
    <row r="370" spans="1:7">
      <c r="A370" s="47"/>
      <c r="B370" s="47"/>
      <c r="C370" s="47"/>
      <c r="D370" s="47"/>
      <c r="E370" s="47"/>
      <c r="F370" s="47"/>
      <c r="G370" s="47"/>
    </row>
    <row r="371" spans="1:7">
      <c r="A371" s="47"/>
      <c r="B371" s="47"/>
      <c r="C371" s="47"/>
      <c r="D371" s="47"/>
      <c r="E371" s="47"/>
      <c r="F371" s="47"/>
      <c r="G371" s="47"/>
    </row>
    <row r="372" spans="1:7">
      <c r="A372" s="47"/>
      <c r="B372" s="47"/>
      <c r="C372" s="47"/>
      <c r="D372" s="47"/>
      <c r="E372" s="47"/>
      <c r="F372" s="47"/>
      <c r="G372" s="47"/>
    </row>
    <row r="373" spans="1:7">
      <c r="A373" s="47"/>
      <c r="B373" s="47"/>
      <c r="C373" s="47"/>
      <c r="D373" s="47"/>
      <c r="E373" s="47"/>
      <c r="F373" s="47"/>
      <c r="G373" s="47"/>
    </row>
    <row r="374" spans="1:7">
      <c r="A374" s="47"/>
      <c r="B374" s="47"/>
      <c r="C374" s="47"/>
      <c r="D374" s="47"/>
      <c r="E374" s="47"/>
      <c r="F374" s="47"/>
      <c r="G374" s="47"/>
    </row>
    <row r="375" spans="1:7">
      <c r="A375" s="47"/>
      <c r="B375" s="47"/>
      <c r="C375" s="47"/>
      <c r="D375" s="47"/>
      <c r="E375" s="47"/>
      <c r="F375" s="47"/>
      <c r="G375" s="47"/>
    </row>
    <row r="376" spans="1:7">
      <c r="A376" s="47"/>
      <c r="B376" s="47"/>
      <c r="C376" s="47"/>
      <c r="D376" s="47"/>
      <c r="E376" s="47"/>
      <c r="F376" s="47"/>
      <c r="G376" s="47"/>
    </row>
    <row r="377" spans="1:7">
      <c r="A377" s="47"/>
      <c r="B377" s="47"/>
      <c r="C377" s="47"/>
      <c r="D377" s="47"/>
      <c r="E377" s="47"/>
      <c r="F377" s="47"/>
      <c r="G377" s="47"/>
    </row>
    <row r="378" spans="1:7">
      <c r="A378" s="47"/>
      <c r="B378" s="47"/>
      <c r="C378" s="47"/>
      <c r="D378" s="47"/>
      <c r="E378" s="47"/>
      <c r="F378" s="47"/>
      <c r="G378" s="47"/>
    </row>
    <row r="379" spans="1:7">
      <c r="A379" s="47"/>
      <c r="B379" s="47"/>
      <c r="C379" s="47"/>
      <c r="D379" s="47"/>
      <c r="E379" s="47"/>
      <c r="F379" s="47"/>
      <c r="G379" s="47"/>
    </row>
    <row r="380" spans="1:7">
      <c r="A380" s="47"/>
      <c r="B380" s="47"/>
      <c r="C380" s="47"/>
      <c r="D380" s="47"/>
      <c r="E380" s="47"/>
      <c r="F380" s="47"/>
      <c r="G380" s="47"/>
    </row>
    <row r="381" spans="1:7">
      <c r="A381" s="47"/>
      <c r="B381" s="47"/>
      <c r="C381" s="47"/>
      <c r="D381" s="47"/>
      <c r="E381" s="47"/>
      <c r="F381" s="47"/>
      <c r="G381" s="47"/>
    </row>
    <row r="382" spans="1:7">
      <c r="A382" s="47"/>
      <c r="B382" s="47"/>
      <c r="C382" s="47"/>
      <c r="D382" s="47"/>
      <c r="E382" s="47"/>
      <c r="F382" s="47"/>
      <c r="G382" s="47"/>
    </row>
    <row r="383" spans="1:7">
      <c r="A383" s="47"/>
      <c r="B383" s="47"/>
      <c r="C383" s="47"/>
      <c r="D383" s="47"/>
      <c r="E383" s="47"/>
      <c r="F383" s="47"/>
      <c r="G383" s="47"/>
    </row>
    <row r="384" spans="1:7">
      <c r="A384" s="47"/>
      <c r="B384" s="47"/>
      <c r="C384" s="47"/>
      <c r="D384" s="47"/>
      <c r="E384" s="47"/>
      <c r="F384" s="47"/>
      <c r="G384" s="47"/>
    </row>
    <row r="385" spans="1:7">
      <c r="A385" s="47"/>
      <c r="B385" s="47"/>
      <c r="C385" s="47"/>
      <c r="D385" s="47"/>
      <c r="E385" s="47"/>
      <c r="F385" s="47"/>
      <c r="G385" s="47"/>
    </row>
    <row r="386" spans="1:7">
      <c r="A386" s="47"/>
      <c r="B386" s="47"/>
      <c r="C386" s="47"/>
      <c r="D386" s="47"/>
      <c r="E386" s="47"/>
      <c r="F386" s="47"/>
      <c r="G386" s="47"/>
    </row>
    <row r="387" spans="1:7">
      <c r="A387" s="47"/>
      <c r="B387" s="47"/>
      <c r="C387" s="47"/>
      <c r="D387" s="47"/>
      <c r="E387" s="47"/>
      <c r="F387" s="47"/>
      <c r="G387" s="47"/>
    </row>
    <row r="388" spans="1:7">
      <c r="A388" s="47"/>
      <c r="B388" s="47"/>
      <c r="C388" s="47"/>
      <c r="D388" s="47"/>
      <c r="E388" s="47"/>
      <c r="F388" s="47"/>
      <c r="G388" s="47"/>
    </row>
    <row r="389" spans="1:7">
      <c r="A389" s="47"/>
      <c r="B389" s="47"/>
      <c r="C389" s="47"/>
      <c r="D389" s="47"/>
      <c r="E389" s="47"/>
      <c r="F389" s="47"/>
      <c r="G389" s="47"/>
    </row>
    <row r="390" spans="1:7">
      <c r="A390" s="47"/>
      <c r="B390" s="47"/>
      <c r="C390" s="47"/>
      <c r="D390" s="47"/>
      <c r="E390" s="47"/>
      <c r="F390" s="47"/>
      <c r="G390" s="47"/>
    </row>
    <row r="391" spans="1:7">
      <c r="A391" s="47"/>
      <c r="B391" s="47"/>
      <c r="C391" s="47"/>
      <c r="D391" s="47"/>
      <c r="E391" s="47"/>
      <c r="F391" s="47"/>
      <c r="G391" s="47"/>
    </row>
    <row r="392" spans="1:7">
      <c r="A392" s="47"/>
      <c r="B392" s="47"/>
      <c r="C392" s="47"/>
      <c r="D392" s="47"/>
      <c r="E392" s="47"/>
      <c r="F392" s="47"/>
      <c r="G392" s="47"/>
    </row>
    <row r="393" spans="1:7">
      <c r="A393" s="47"/>
      <c r="B393" s="47"/>
      <c r="C393" s="47"/>
      <c r="D393" s="47"/>
      <c r="E393" s="47"/>
      <c r="F393" s="47"/>
      <c r="G393" s="47"/>
    </row>
    <row r="394" spans="1:7">
      <c r="A394" s="47"/>
      <c r="B394" s="47"/>
      <c r="C394" s="47"/>
      <c r="D394" s="47"/>
      <c r="E394" s="47"/>
      <c r="F394" s="47"/>
      <c r="G394" s="47"/>
    </row>
    <row r="395" spans="1:7">
      <c r="A395" s="47"/>
      <c r="B395" s="47"/>
      <c r="C395" s="47"/>
      <c r="D395" s="47"/>
      <c r="E395" s="47"/>
      <c r="F395" s="47"/>
      <c r="G395" s="47"/>
    </row>
    <row r="396" spans="1:7">
      <c r="A396" s="47"/>
      <c r="B396" s="47"/>
      <c r="C396" s="47"/>
      <c r="D396" s="47"/>
      <c r="E396" s="47"/>
      <c r="F396" s="47"/>
      <c r="G396" s="47"/>
    </row>
    <row r="397" spans="1:7">
      <c r="A397" s="47"/>
      <c r="B397" s="47"/>
      <c r="C397" s="47"/>
      <c r="D397" s="47"/>
      <c r="E397" s="47"/>
      <c r="F397" s="47"/>
      <c r="G397" s="47"/>
    </row>
    <row r="398" spans="1:7">
      <c r="A398" s="47"/>
      <c r="B398" s="47"/>
      <c r="C398" s="47"/>
      <c r="D398" s="47"/>
      <c r="E398" s="47"/>
      <c r="F398" s="47"/>
      <c r="G398" s="47"/>
    </row>
    <row r="399" spans="1:7">
      <c r="A399" s="47"/>
      <c r="B399" s="47"/>
      <c r="C399" s="47"/>
      <c r="D399" s="47"/>
      <c r="E399" s="47"/>
      <c r="F399" s="47"/>
      <c r="G399" s="47"/>
    </row>
    <row r="400" spans="1:7">
      <c r="A400" s="47"/>
      <c r="B400" s="47"/>
      <c r="C400" s="47"/>
      <c r="D400" s="47"/>
      <c r="E400" s="47"/>
      <c r="F400" s="47"/>
      <c r="G400" s="47"/>
    </row>
    <row r="401" spans="1:7">
      <c r="A401" s="47"/>
      <c r="B401" s="47"/>
      <c r="C401" s="47"/>
      <c r="D401" s="47"/>
      <c r="E401" s="47"/>
      <c r="F401" s="47"/>
      <c r="G401" s="47"/>
    </row>
    <row r="402" spans="1:7">
      <c r="A402" s="47"/>
      <c r="B402" s="47"/>
      <c r="C402" s="47"/>
      <c r="D402" s="47"/>
      <c r="E402" s="47"/>
      <c r="F402" s="47"/>
      <c r="G402" s="47"/>
    </row>
    <row r="403" spans="1:7">
      <c r="A403" s="47"/>
      <c r="B403" s="47"/>
      <c r="C403" s="47"/>
      <c r="D403" s="47"/>
      <c r="E403" s="47"/>
      <c r="F403" s="47"/>
      <c r="G403" s="47"/>
    </row>
    <row r="404" spans="1:7">
      <c r="A404" s="47"/>
      <c r="B404" s="47"/>
      <c r="C404" s="47"/>
      <c r="D404" s="47"/>
      <c r="E404" s="47"/>
      <c r="F404" s="47"/>
      <c r="G404" s="47"/>
    </row>
    <row r="405" spans="1:7">
      <c r="A405" s="47"/>
      <c r="B405" s="47"/>
      <c r="C405" s="47"/>
      <c r="D405" s="47"/>
      <c r="E405" s="47"/>
      <c r="F405" s="47"/>
      <c r="G405" s="47"/>
    </row>
    <row r="406" spans="1:7">
      <c r="A406" s="47"/>
      <c r="B406" s="47"/>
      <c r="C406" s="47"/>
      <c r="D406" s="47"/>
      <c r="E406" s="47"/>
      <c r="F406" s="47"/>
      <c r="G406" s="47"/>
    </row>
    <row r="407" spans="1:7">
      <c r="A407" s="47"/>
      <c r="B407" s="47"/>
      <c r="C407" s="47"/>
      <c r="D407" s="47"/>
      <c r="E407" s="47"/>
      <c r="F407" s="47"/>
      <c r="G407" s="47"/>
    </row>
    <row r="408" spans="1:7">
      <c r="A408" s="47"/>
      <c r="B408" s="47"/>
      <c r="C408" s="47"/>
      <c r="D408" s="47"/>
      <c r="E408" s="47"/>
      <c r="F408" s="47"/>
      <c r="G408" s="47"/>
    </row>
    <row r="409" spans="1:7">
      <c r="A409" s="47"/>
      <c r="B409" s="47"/>
      <c r="C409" s="47"/>
      <c r="D409" s="47"/>
      <c r="E409" s="47"/>
      <c r="F409" s="47"/>
      <c r="G409" s="47"/>
    </row>
    <row r="410" spans="1:7">
      <c r="A410" s="47"/>
      <c r="B410" s="47"/>
      <c r="C410" s="47"/>
      <c r="D410" s="47"/>
      <c r="E410" s="47"/>
      <c r="F410" s="47"/>
      <c r="G410" s="47"/>
    </row>
    <row r="411" spans="1:7">
      <c r="A411" s="47"/>
      <c r="B411" s="47"/>
      <c r="C411" s="47"/>
      <c r="D411" s="47"/>
      <c r="E411" s="47"/>
      <c r="F411" s="47"/>
      <c r="G411" s="47"/>
    </row>
    <row r="412" spans="1:7">
      <c r="A412" s="47"/>
      <c r="B412" s="47"/>
      <c r="C412" s="47"/>
      <c r="D412" s="47"/>
      <c r="E412" s="47"/>
      <c r="F412" s="47"/>
      <c r="G412" s="47"/>
    </row>
    <row r="413" spans="1:7">
      <c r="A413" s="47"/>
      <c r="B413" s="47"/>
      <c r="C413" s="47"/>
      <c r="D413" s="47"/>
      <c r="E413" s="47"/>
      <c r="F413" s="47"/>
      <c r="G413" s="47"/>
    </row>
    <row r="414" spans="1:7">
      <c r="A414" s="47"/>
      <c r="B414" s="47"/>
      <c r="C414" s="47"/>
      <c r="D414" s="47"/>
      <c r="E414" s="47"/>
      <c r="F414" s="47"/>
      <c r="G414" s="47"/>
    </row>
    <row r="415" spans="1:7">
      <c r="A415" s="47"/>
      <c r="B415" s="47"/>
      <c r="C415" s="47"/>
      <c r="D415" s="47"/>
      <c r="E415" s="47"/>
      <c r="F415" s="47"/>
      <c r="G415" s="47"/>
    </row>
    <row r="416" spans="1:7">
      <c r="A416" s="47"/>
      <c r="B416" s="47"/>
      <c r="C416" s="47"/>
      <c r="D416" s="47"/>
      <c r="E416" s="47"/>
      <c r="F416" s="47"/>
      <c r="G416" s="47"/>
    </row>
    <row r="417" spans="1:7">
      <c r="A417" s="47"/>
      <c r="B417" s="47"/>
      <c r="C417" s="47"/>
      <c r="D417" s="47"/>
      <c r="E417" s="47"/>
      <c r="F417" s="47"/>
      <c r="G417" s="47"/>
    </row>
    <row r="418" spans="1:7">
      <c r="A418" s="47"/>
      <c r="B418" s="47"/>
      <c r="C418" s="47"/>
      <c r="D418" s="47"/>
      <c r="E418" s="47"/>
      <c r="F418" s="47"/>
      <c r="G418" s="47"/>
    </row>
    <row r="419" spans="1:7">
      <c r="A419" s="47"/>
      <c r="B419" s="47"/>
      <c r="C419" s="47"/>
      <c r="D419" s="47"/>
      <c r="E419" s="47"/>
      <c r="F419" s="47"/>
      <c r="G419" s="47"/>
    </row>
    <row r="420" spans="1:7">
      <c r="A420" s="47"/>
      <c r="B420" s="47"/>
      <c r="C420" s="47"/>
      <c r="D420" s="47"/>
      <c r="E420" s="47"/>
      <c r="F420" s="47"/>
      <c r="G420" s="47"/>
    </row>
    <row r="421" spans="1:7">
      <c r="A421" s="47"/>
      <c r="B421" s="47"/>
      <c r="C421" s="47"/>
      <c r="D421" s="47"/>
      <c r="E421" s="47"/>
      <c r="F421" s="47"/>
      <c r="G421" s="47"/>
    </row>
    <row r="422" spans="1:7">
      <c r="A422" s="47"/>
      <c r="B422" s="47"/>
      <c r="C422" s="47"/>
      <c r="D422" s="47"/>
      <c r="E422" s="47"/>
      <c r="F422" s="47"/>
      <c r="G422" s="47"/>
    </row>
    <row r="423" spans="1:7">
      <c r="A423" s="47"/>
      <c r="B423" s="47"/>
      <c r="C423" s="47"/>
      <c r="D423" s="47"/>
      <c r="E423" s="47"/>
      <c r="F423" s="47"/>
      <c r="G423" s="47"/>
    </row>
    <row r="424" spans="1:7">
      <c r="A424" s="47"/>
      <c r="B424" s="47"/>
      <c r="C424" s="47"/>
      <c r="D424" s="47"/>
      <c r="E424" s="47"/>
      <c r="F424" s="47"/>
      <c r="G424" s="47"/>
    </row>
    <row r="425" spans="1:7">
      <c r="A425" s="47"/>
      <c r="B425" s="47"/>
      <c r="C425" s="47"/>
      <c r="D425" s="47"/>
      <c r="E425" s="47"/>
      <c r="F425" s="47"/>
      <c r="G425" s="47"/>
    </row>
    <row r="426" spans="1:7">
      <c r="A426" s="47"/>
      <c r="B426" s="47"/>
      <c r="C426" s="47"/>
      <c r="D426" s="47"/>
      <c r="E426" s="47"/>
      <c r="F426" s="47"/>
      <c r="G426" s="47"/>
    </row>
    <row r="427" spans="1:7">
      <c r="A427" s="47"/>
      <c r="B427" s="47"/>
      <c r="C427" s="47"/>
      <c r="D427" s="47"/>
      <c r="E427" s="47"/>
      <c r="F427" s="47"/>
      <c r="G427" s="47"/>
    </row>
    <row r="428" spans="1:7">
      <c r="A428" s="47"/>
      <c r="B428" s="47"/>
      <c r="C428" s="47"/>
      <c r="D428" s="47"/>
      <c r="E428" s="47"/>
      <c r="F428" s="47"/>
      <c r="G428" s="47"/>
    </row>
    <row r="429" spans="1:7">
      <c r="A429" s="47"/>
      <c r="B429" s="47"/>
      <c r="C429" s="47"/>
      <c r="D429" s="47"/>
      <c r="E429" s="47"/>
      <c r="F429" s="47"/>
      <c r="G429" s="47"/>
    </row>
    <row r="430" spans="1:7">
      <c r="A430" s="47"/>
      <c r="B430" s="47"/>
      <c r="C430" s="47"/>
      <c r="D430" s="47"/>
      <c r="E430" s="47"/>
      <c r="F430" s="47"/>
      <c r="G430" s="47"/>
    </row>
    <row r="431" spans="1:7">
      <c r="A431" s="47"/>
      <c r="B431" s="47"/>
      <c r="C431" s="47"/>
      <c r="D431" s="47"/>
      <c r="E431" s="47"/>
      <c r="F431" s="47"/>
      <c r="G431" s="47"/>
    </row>
    <row r="432" spans="1:7">
      <c r="A432" s="47"/>
      <c r="B432" s="47"/>
      <c r="C432" s="47"/>
      <c r="D432" s="47"/>
      <c r="E432" s="47"/>
      <c r="F432" s="47"/>
      <c r="G432" s="47"/>
    </row>
    <row r="433" spans="1:7">
      <c r="A433" s="47"/>
      <c r="B433" s="47"/>
      <c r="C433" s="47"/>
      <c r="D433" s="47"/>
      <c r="E433" s="47"/>
      <c r="F433" s="47"/>
      <c r="G433" s="47"/>
    </row>
    <row r="434" spans="1:7">
      <c r="A434" s="47"/>
      <c r="B434" s="47"/>
      <c r="C434" s="47"/>
      <c r="D434" s="47"/>
      <c r="E434" s="47"/>
      <c r="F434" s="47"/>
      <c r="G434" s="47"/>
    </row>
    <row r="435" spans="1:7">
      <c r="A435" s="47"/>
      <c r="B435" s="47"/>
      <c r="C435" s="47"/>
      <c r="D435" s="47"/>
      <c r="E435" s="47"/>
      <c r="F435" s="47"/>
      <c r="G435" s="47"/>
    </row>
    <row r="436" spans="1:7">
      <c r="A436" s="47"/>
      <c r="B436" s="47"/>
      <c r="C436" s="47"/>
      <c r="D436" s="47"/>
      <c r="E436" s="47"/>
      <c r="F436" s="47"/>
      <c r="G436" s="47"/>
    </row>
    <row r="437" spans="1:7">
      <c r="A437" s="47"/>
      <c r="B437" s="47"/>
      <c r="C437" s="47"/>
      <c r="D437" s="47"/>
      <c r="E437" s="47"/>
      <c r="F437" s="47"/>
      <c r="G437" s="47"/>
    </row>
    <row r="438" spans="1:7">
      <c r="A438" s="47"/>
      <c r="B438" s="47"/>
      <c r="C438" s="47"/>
      <c r="D438" s="47"/>
      <c r="E438" s="47"/>
      <c r="F438" s="47"/>
      <c r="G438" s="47"/>
    </row>
    <row r="439" spans="1:7">
      <c r="A439" s="47"/>
      <c r="B439" s="47"/>
      <c r="C439" s="47"/>
      <c r="D439" s="47"/>
      <c r="E439" s="47"/>
      <c r="F439" s="47"/>
      <c r="G439" s="47"/>
    </row>
    <row r="440" spans="1:7">
      <c r="A440" s="47"/>
      <c r="B440" s="47"/>
      <c r="C440" s="47"/>
      <c r="D440" s="47"/>
      <c r="E440" s="47"/>
      <c r="F440" s="47"/>
      <c r="G440" s="47"/>
    </row>
    <row r="441" spans="1:7">
      <c r="A441" s="47"/>
      <c r="B441" s="47"/>
      <c r="C441" s="47"/>
      <c r="D441" s="47"/>
      <c r="E441" s="47"/>
      <c r="F441" s="47"/>
      <c r="G441" s="47"/>
    </row>
    <row r="442" spans="1:7">
      <c r="A442" s="47"/>
      <c r="B442" s="47"/>
      <c r="C442" s="47"/>
      <c r="D442" s="47"/>
      <c r="E442" s="47"/>
      <c r="F442" s="47"/>
      <c r="G442" s="47"/>
    </row>
    <row r="443" spans="1:7">
      <c r="A443" s="47"/>
      <c r="B443" s="47"/>
      <c r="C443" s="47"/>
      <c r="D443" s="47"/>
      <c r="E443" s="47"/>
      <c r="F443" s="47"/>
      <c r="G443" s="47"/>
    </row>
    <row r="444" spans="1:7">
      <c r="A444" s="47"/>
      <c r="B444" s="47"/>
      <c r="C444" s="47"/>
      <c r="D444" s="47"/>
      <c r="E444" s="47"/>
      <c r="F444" s="47"/>
      <c r="G444" s="47"/>
    </row>
    <row r="445" spans="1:7">
      <c r="A445" s="47"/>
      <c r="B445" s="47"/>
      <c r="C445" s="47"/>
      <c r="D445" s="47"/>
      <c r="E445" s="47"/>
      <c r="F445" s="47"/>
      <c r="G445" s="47"/>
    </row>
    <row r="446" spans="1:7">
      <c r="A446" s="47"/>
      <c r="B446" s="47"/>
      <c r="C446" s="47"/>
      <c r="D446" s="47"/>
      <c r="E446" s="47"/>
      <c r="F446" s="47"/>
      <c r="G446" s="47"/>
    </row>
    <row r="447" spans="1:7">
      <c r="A447" s="47"/>
      <c r="B447" s="47"/>
      <c r="C447" s="47"/>
      <c r="D447" s="47"/>
      <c r="E447" s="47"/>
      <c r="F447" s="47"/>
      <c r="G447" s="47"/>
    </row>
    <row r="448" spans="1:7">
      <c r="A448" s="47"/>
      <c r="B448" s="47"/>
      <c r="C448" s="47"/>
      <c r="D448" s="47"/>
      <c r="E448" s="47"/>
      <c r="F448" s="47"/>
      <c r="G448" s="47"/>
    </row>
    <row r="449" spans="1:7">
      <c r="A449" s="47"/>
      <c r="B449" s="47"/>
      <c r="C449" s="47"/>
      <c r="D449" s="47"/>
      <c r="E449" s="47"/>
      <c r="F449" s="47"/>
      <c r="G449" s="47"/>
    </row>
    <row r="450" spans="1:7">
      <c r="A450" s="47"/>
      <c r="B450" s="47"/>
      <c r="C450" s="47"/>
      <c r="D450" s="47"/>
      <c r="E450" s="47"/>
      <c r="F450" s="47"/>
      <c r="G450" s="47"/>
    </row>
    <row r="451" spans="1:7">
      <c r="A451" s="47"/>
      <c r="B451" s="47"/>
      <c r="C451" s="47"/>
      <c r="D451" s="47"/>
      <c r="E451" s="47"/>
      <c r="F451" s="47"/>
      <c r="G451" s="47"/>
    </row>
    <row r="452" spans="1:7">
      <c r="A452" s="47"/>
      <c r="B452" s="47"/>
      <c r="C452" s="47"/>
      <c r="D452" s="47"/>
      <c r="E452" s="47"/>
      <c r="F452" s="47"/>
      <c r="G452" s="47"/>
    </row>
    <row r="453" spans="1:7">
      <c r="A453" s="47"/>
      <c r="B453" s="47"/>
      <c r="C453" s="47"/>
      <c r="D453" s="47"/>
      <c r="E453" s="47"/>
      <c r="F453" s="47"/>
      <c r="G453" s="47"/>
    </row>
    <row r="454" spans="1:7">
      <c r="A454" s="47"/>
      <c r="B454" s="47"/>
      <c r="C454" s="47"/>
      <c r="D454" s="47"/>
      <c r="E454" s="47"/>
      <c r="F454" s="47"/>
      <c r="G454" s="47"/>
    </row>
    <row r="455" spans="1:7">
      <c r="A455" s="47"/>
      <c r="B455" s="47"/>
      <c r="C455" s="47"/>
      <c r="D455" s="47"/>
      <c r="E455" s="47"/>
      <c r="F455" s="47"/>
      <c r="G455" s="47"/>
    </row>
    <row r="456" spans="1:7">
      <c r="A456" s="47"/>
      <c r="B456" s="47"/>
      <c r="C456" s="47"/>
      <c r="D456" s="47"/>
      <c r="E456" s="47"/>
      <c r="F456" s="47"/>
      <c r="G456" s="47"/>
    </row>
    <row r="457" spans="1:7">
      <c r="A457" s="47"/>
      <c r="B457" s="47"/>
      <c r="C457" s="47"/>
      <c r="D457" s="47"/>
      <c r="E457" s="47"/>
      <c r="F457" s="47"/>
      <c r="G457" s="47"/>
    </row>
    <row r="458" spans="1:7">
      <c r="A458" s="47"/>
      <c r="B458" s="47"/>
      <c r="C458" s="47"/>
      <c r="D458" s="47"/>
      <c r="E458" s="47"/>
      <c r="F458" s="47"/>
      <c r="G458" s="47"/>
    </row>
    <row r="459" spans="1:7">
      <c r="A459" s="47"/>
      <c r="B459" s="47"/>
      <c r="C459" s="47"/>
      <c r="D459" s="47"/>
      <c r="E459" s="47"/>
      <c r="F459" s="47"/>
      <c r="G459" s="47"/>
    </row>
    <row r="460" spans="1:7">
      <c r="A460" s="47"/>
      <c r="B460" s="47"/>
      <c r="C460" s="47"/>
      <c r="D460" s="47"/>
      <c r="E460" s="47"/>
      <c r="F460" s="47"/>
      <c r="G460" s="47"/>
    </row>
    <row r="461" spans="1:7">
      <c r="A461" s="47"/>
      <c r="B461" s="47"/>
      <c r="C461" s="47"/>
      <c r="D461" s="47"/>
      <c r="E461" s="47"/>
      <c r="F461" s="47"/>
      <c r="G461" s="47"/>
    </row>
    <row r="462" spans="1:7">
      <c r="A462" s="47"/>
      <c r="B462" s="47"/>
      <c r="C462" s="47"/>
      <c r="D462" s="47"/>
      <c r="E462" s="47"/>
      <c r="F462" s="47"/>
      <c r="G462" s="47"/>
    </row>
    <row r="463" spans="1:7">
      <c r="A463" s="47"/>
      <c r="B463" s="47"/>
      <c r="C463" s="47"/>
      <c r="D463" s="47"/>
      <c r="E463" s="47"/>
      <c r="F463" s="47"/>
      <c r="G463" s="47"/>
    </row>
    <row r="464" spans="1:7">
      <c r="A464" s="47"/>
      <c r="B464" s="47"/>
      <c r="C464" s="47"/>
      <c r="D464" s="47"/>
      <c r="E464" s="47"/>
      <c r="F464" s="47"/>
      <c r="G464" s="47"/>
    </row>
    <row r="465" spans="1:7">
      <c r="A465" s="47"/>
      <c r="B465" s="47"/>
      <c r="C465" s="47"/>
      <c r="D465" s="47"/>
      <c r="E465" s="47"/>
      <c r="F465" s="47"/>
      <c r="G465" s="47"/>
    </row>
    <row r="466" spans="1:7">
      <c r="A466" s="47"/>
      <c r="B466" s="47"/>
      <c r="C466" s="47"/>
      <c r="D466" s="47"/>
      <c r="E466" s="47"/>
      <c r="F466" s="47"/>
      <c r="G466" s="47"/>
    </row>
    <row r="467" spans="1:7">
      <c r="A467" s="47"/>
      <c r="B467" s="47"/>
      <c r="C467" s="47"/>
      <c r="D467" s="47"/>
      <c r="E467" s="47"/>
      <c r="F467" s="47"/>
      <c r="G467" s="47"/>
    </row>
    <row r="468" spans="1:7">
      <c r="A468" s="47"/>
      <c r="B468" s="47"/>
      <c r="C468" s="47"/>
      <c r="D468" s="47"/>
      <c r="E468" s="47"/>
      <c r="F468" s="47"/>
      <c r="G468" s="47"/>
    </row>
    <row r="469" spans="1:7">
      <c r="A469" s="47"/>
      <c r="B469" s="47"/>
      <c r="C469" s="47"/>
      <c r="D469" s="47"/>
      <c r="E469" s="47"/>
      <c r="F469" s="47"/>
      <c r="G469" s="47"/>
    </row>
    <row r="470" spans="1:7">
      <c r="A470" s="47"/>
      <c r="B470" s="47"/>
      <c r="C470" s="47"/>
      <c r="D470" s="47"/>
      <c r="E470" s="47"/>
      <c r="F470" s="47"/>
      <c r="G470" s="47"/>
    </row>
    <row r="471" spans="1:7">
      <c r="A471" s="47"/>
      <c r="B471" s="47"/>
      <c r="C471" s="47"/>
      <c r="D471" s="47"/>
      <c r="E471" s="47"/>
      <c r="F471" s="47"/>
      <c r="G471" s="47"/>
    </row>
    <row r="472" spans="1:7">
      <c r="A472" s="47"/>
      <c r="B472" s="47"/>
      <c r="C472" s="47"/>
      <c r="D472" s="47"/>
      <c r="E472" s="47"/>
      <c r="F472" s="47"/>
      <c r="G472" s="47"/>
    </row>
    <row r="473" spans="1:7">
      <c r="A473" s="47"/>
      <c r="B473" s="47"/>
      <c r="C473" s="47"/>
      <c r="D473" s="47"/>
      <c r="E473" s="47"/>
      <c r="F473" s="47"/>
      <c r="G473" s="47"/>
    </row>
    <row r="474" spans="1:7">
      <c r="A474" s="47"/>
      <c r="B474" s="47"/>
      <c r="C474" s="47"/>
      <c r="D474" s="47"/>
      <c r="E474" s="47"/>
      <c r="F474" s="47"/>
      <c r="G474" s="47"/>
    </row>
    <row r="475" spans="1:7">
      <c r="A475" s="47"/>
      <c r="B475" s="47"/>
      <c r="C475" s="47"/>
      <c r="D475" s="47"/>
      <c r="E475" s="47"/>
      <c r="F475" s="47"/>
      <c r="G475" s="47"/>
    </row>
    <row r="476" spans="1:7">
      <c r="A476" s="47"/>
      <c r="B476" s="47"/>
      <c r="C476" s="47"/>
      <c r="D476" s="47"/>
      <c r="E476" s="47"/>
      <c r="F476" s="47"/>
      <c r="G476" s="47"/>
    </row>
    <row r="477" spans="1:7">
      <c r="A477" s="47"/>
      <c r="B477" s="47"/>
      <c r="C477" s="47"/>
      <c r="D477" s="47"/>
      <c r="E477" s="47"/>
      <c r="F477" s="47"/>
      <c r="G477" s="47"/>
    </row>
    <row r="478" spans="1:7">
      <c r="A478" s="47"/>
      <c r="B478" s="47"/>
      <c r="C478" s="47"/>
      <c r="D478" s="47"/>
      <c r="E478" s="47"/>
      <c r="F478" s="47"/>
      <c r="G478" s="47"/>
    </row>
    <row r="479" spans="1:7">
      <c r="A479" s="47"/>
      <c r="B479" s="47"/>
      <c r="C479" s="47"/>
      <c r="D479" s="47"/>
      <c r="E479" s="47"/>
      <c r="F479" s="47"/>
      <c r="G479" s="47"/>
    </row>
    <row r="480" spans="1:7">
      <c r="A480" s="47"/>
      <c r="B480" s="47"/>
      <c r="C480" s="47"/>
      <c r="D480" s="47"/>
      <c r="E480" s="47"/>
      <c r="F480" s="47"/>
      <c r="G480" s="47"/>
    </row>
    <row r="481" spans="1:7">
      <c r="A481" s="47"/>
      <c r="B481" s="47"/>
      <c r="C481" s="47"/>
      <c r="D481" s="47"/>
      <c r="E481" s="47"/>
      <c r="F481" s="47"/>
      <c r="G481" s="47"/>
    </row>
    <row r="482" spans="1:7">
      <c r="A482" s="47"/>
      <c r="B482" s="47"/>
      <c r="C482" s="47"/>
      <c r="D482" s="47"/>
      <c r="E482" s="47"/>
      <c r="F482" s="47"/>
      <c r="G482" s="47"/>
    </row>
    <row r="483" spans="1:7">
      <c r="A483" s="47"/>
      <c r="B483" s="47"/>
      <c r="C483" s="47"/>
      <c r="D483" s="47"/>
      <c r="E483" s="47"/>
      <c r="F483" s="47"/>
      <c r="G483" s="47"/>
    </row>
    <row r="484" spans="1:7">
      <c r="A484" s="47"/>
      <c r="B484" s="47"/>
      <c r="C484" s="47"/>
      <c r="D484" s="47"/>
      <c r="E484" s="47"/>
      <c r="F484" s="47"/>
      <c r="G484" s="47"/>
    </row>
    <row r="485" spans="1:7">
      <c r="A485" s="47"/>
      <c r="B485" s="47"/>
      <c r="C485" s="47"/>
      <c r="D485" s="47"/>
      <c r="E485" s="47"/>
      <c r="F485" s="47"/>
      <c r="G485" s="47"/>
    </row>
    <row r="486" spans="1:7">
      <c r="A486" s="47"/>
      <c r="B486" s="47"/>
      <c r="C486" s="47"/>
      <c r="D486" s="47"/>
      <c r="E486" s="47"/>
      <c r="F486" s="47"/>
      <c r="G486" s="47"/>
    </row>
    <row r="487" spans="1:7">
      <c r="A487" s="47"/>
      <c r="B487" s="47"/>
      <c r="C487" s="47"/>
      <c r="D487" s="47"/>
      <c r="E487" s="47"/>
      <c r="F487" s="47"/>
      <c r="G487" s="47"/>
    </row>
    <row r="488" spans="1:7">
      <c r="A488" s="47"/>
      <c r="B488" s="47"/>
      <c r="C488" s="47"/>
      <c r="D488" s="47"/>
      <c r="E488" s="47"/>
      <c r="F488" s="47"/>
      <c r="G488" s="47"/>
    </row>
    <row r="489" spans="1:7">
      <c r="A489" s="47"/>
      <c r="B489" s="47"/>
      <c r="C489" s="47"/>
      <c r="D489" s="47"/>
      <c r="E489" s="47"/>
      <c r="F489" s="47"/>
      <c r="G489" s="47"/>
    </row>
    <row r="490" spans="1:7">
      <c r="A490" s="47"/>
      <c r="B490" s="47"/>
      <c r="C490" s="47"/>
      <c r="D490" s="47"/>
      <c r="E490" s="47"/>
      <c r="F490" s="47"/>
      <c r="G490" s="47"/>
    </row>
    <row r="491" spans="1:7">
      <c r="A491" s="47"/>
      <c r="B491" s="47"/>
      <c r="C491" s="47"/>
      <c r="D491" s="47"/>
      <c r="E491" s="47"/>
      <c r="F491" s="47"/>
      <c r="G491" s="47"/>
    </row>
    <row r="492" spans="1:7">
      <c r="A492" s="47"/>
      <c r="B492" s="47"/>
      <c r="C492" s="47"/>
      <c r="D492" s="47"/>
      <c r="E492" s="47"/>
      <c r="F492" s="47"/>
      <c r="G492" s="47"/>
    </row>
    <row r="493" spans="1:7">
      <c r="A493" s="47"/>
      <c r="B493" s="47"/>
      <c r="C493" s="47"/>
      <c r="D493" s="47"/>
      <c r="E493" s="47"/>
      <c r="F493" s="47"/>
      <c r="G493" s="47"/>
    </row>
    <row r="494" spans="1:7">
      <c r="A494" s="47"/>
      <c r="B494" s="47"/>
      <c r="C494" s="47"/>
      <c r="D494" s="47"/>
      <c r="E494" s="47"/>
      <c r="F494" s="47"/>
      <c r="G494" s="47"/>
    </row>
    <row r="495" spans="1:7">
      <c r="A495" s="47"/>
      <c r="B495" s="47"/>
      <c r="C495" s="47"/>
      <c r="D495" s="47"/>
      <c r="E495" s="47"/>
      <c r="F495" s="47"/>
      <c r="G495" s="47"/>
    </row>
    <row r="496" spans="1:7">
      <c r="A496" s="47"/>
      <c r="B496" s="47"/>
      <c r="C496" s="47"/>
      <c r="D496" s="47"/>
      <c r="E496" s="47"/>
      <c r="F496" s="47"/>
      <c r="G496" s="47"/>
    </row>
    <row r="497" spans="1:7">
      <c r="A497" s="47"/>
      <c r="B497" s="47"/>
      <c r="C497" s="47"/>
      <c r="D497" s="47"/>
      <c r="E497" s="47"/>
      <c r="F497" s="47"/>
      <c r="G497" s="47"/>
    </row>
    <row r="498" spans="1:7">
      <c r="A498" s="47"/>
      <c r="B498" s="47"/>
      <c r="C498" s="47"/>
      <c r="D498" s="47"/>
      <c r="E498" s="47"/>
      <c r="F498" s="47"/>
      <c r="G498" s="47"/>
    </row>
    <row r="499" spans="1:7">
      <c r="A499" s="47"/>
      <c r="B499" s="47"/>
      <c r="C499" s="47"/>
      <c r="D499" s="47"/>
      <c r="E499" s="47"/>
      <c r="F499" s="47"/>
      <c r="G499" s="47"/>
    </row>
    <row r="500" spans="1:7">
      <c r="A500" s="47"/>
      <c r="B500" s="47"/>
      <c r="C500" s="47"/>
      <c r="D500" s="47"/>
      <c r="E500" s="47"/>
      <c r="F500" s="47"/>
      <c r="G500" s="47"/>
    </row>
    <row r="501" spans="1:7">
      <c r="A501" s="47"/>
      <c r="B501" s="47"/>
      <c r="C501" s="47"/>
      <c r="D501" s="47"/>
      <c r="E501" s="47"/>
      <c r="F501" s="47"/>
      <c r="G501" s="47"/>
    </row>
    <row r="502" spans="1:7">
      <c r="A502" s="47"/>
      <c r="B502" s="47"/>
      <c r="C502" s="47"/>
      <c r="D502" s="47"/>
      <c r="E502" s="47"/>
      <c r="F502" s="47"/>
      <c r="G502" s="47"/>
    </row>
    <row r="503" spans="1:7">
      <c r="A503" s="47"/>
      <c r="B503" s="47"/>
      <c r="C503" s="47"/>
      <c r="D503" s="47"/>
      <c r="E503" s="47"/>
      <c r="F503" s="47"/>
      <c r="G503" s="47"/>
    </row>
    <row r="504" spans="1:7">
      <c r="A504" s="47"/>
      <c r="B504" s="47"/>
      <c r="C504" s="47"/>
      <c r="D504" s="47"/>
      <c r="E504" s="47"/>
      <c r="F504" s="47"/>
      <c r="G504" s="47"/>
    </row>
    <row r="505" spans="1:7">
      <c r="A505" s="47"/>
      <c r="B505" s="47"/>
      <c r="C505" s="47"/>
      <c r="D505" s="47"/>
      <c r="E505" s="47"/>
      <c r="F505" s="47"/>
      <c r="G505" s="47"/>
    </row>
    <row r="506" spans="1:7">
      <c r="A506" s="47"/>
      <c r="B506" s="47"/>
      <c r="C506" s="47"/>
      <c r="D506" s="47"/>
      <c r="E506" s="47"/>
      <c r="F506" s="47"/>
      <c r="G506" s="47"/>
    </row>
    <row r="507" spans="1:7">
      <c r="A507" s="47"/>
      <c r="B507" s="47"/>
      <c r="C507" s="47"/>
      <c r="D507" s="47"/>
      <c r="E507" s="47"/>
      <c r="F507" s="47"/>
      <c r="G507" s="47"/>
    </row>
    <row r="508" spans="1:7">
      <c r="A508" s="47"/>
      <c r="B508" s="47"/>
      <c r="C508" s="47"/>
      <c r="D508" s="47"/>
      <c r="E508" s="47"/>
      <c r="F508" s="47"/>
      <c r="G508" s="47"/>
    </row>
    <row r="509" spans="1:7">
      <c r="A509" s="47"/>
      <c r="B509" s="47"/>
      <c r="C509" s="47"/>
      <c r="D509" s="47"/>
      <c r="E509" s="47"/>
      <c r="F509" s="47"/>
      <c r="G509" s="47"/>
    </row>
    <row r="510" spans="1:7">
      <c r="A510" s="47"/>
      <c r="B510" s="47"/>
      <c r="C510" s="47"/>
      <c r="D510" s="47"/>
      <c r="E510" s="47"/>
      <c r="F510" s="47"/>
      <c r="G510" s="47"/>
    </row>
    <row r="511" spans="1:7">
      <c r="A511" s="47"/>
      <c r="B511" s="47"/>
      <c r="C511" s="47"/>
      <c r="D511" s="47"/>
      <c r="E511" s="47"/>
      <c r="F511" s="47"/>
      <c r="G511" s="47"/>
    </row>
    <row r="512" spans="1:7">
      <c r="A512" s="47"/>
      <c r="B512" s="47"/>
      <c r="C512" s="47"/>
      <c r="D512" s="47"/>
      <c r="E512" s="47"/>
      <c r="F512" s="47"/>
      <c r="G512" s="47"/>
    </row>
    <row r="513" spans="1:7">
      <c r="A513" s="47"/>
      <c r="B513" s="47"/>
      <c r="C513" s="47"/>
      <c r="D513" s="47"/>
      <c r="E513" s="47"/>
      <c r="F513" s="47"/>
      <c r="G513" s="47"/>
    </row>
    <row r="514" spans="1:7">
      <c r="A514" s="47"/>
      <c r="B514" s="47"/>
      <c r="C514" s="47"/>
      <c r="D514" s="47"/>
      <c r="E514" s="47"/>
      <c r="F514" s="47"/>
      <c r="G514" s="47"/>
    </row>
    <row r="515" spans="1:7">
      <c r="A515" s="47"/>
      <c r="B515" s="47"/>
      <c r="C515" s="47"/>
      <c r="D515" s="47"/>
      <c r="E515" s="47"/>
      <c r="F515" s="47"/>
      <c r="G515" s="47"/>
    </row>
    <row r="516" spans="1:7">
      <c r="A516" s="47"/>
      <c r="B516" s="47"/>
      <c r="C516" s="47"/>
      <c r="D516" s="47"/>
      <c r="E516" s="47"/>
      <c r="F516" s="47"/>
      <c r="G516" s="47"/>
    </row>
    <row r="517" spans="1:7">
      <c r="A517" s="47"/>
      <c r="B517" s="47"/>
      <c r="C517" s="47"/>
      <c r="D517" s="47"/>
      <c r="E517" s="47"/>
      <c r="F517" s="47"/>
      <c r="G517" s="47"/>
    </row>
    <row r="518" spans="1:7">
      <c r="A518" s="47"/>
      <c r="B518" s="47"/>
      <c r="C518" s="47"/>
      <c r="D518" s="47"/>
      <c r="E518" s="47"/>
      <c r="F518" s="47"/>
      <c r="G518" s="47"/>
    </row>
    <row r="519" spans="1:7">
      <c r="A519" s="47"/>
      <c r="B519" s="47"/>
      <c r="C519" s="47"/>
      <c r="D519" s="47"/>
      <c r="E519" s="47"/>
      <c r="F519" s="47"/>
      <c r="G519" s="47"/>
    </row>
    <row r="520" spans="1:7">
      <c r="A520" s="47"/>
      <c r="B520" s="47"/>
      <c r="C520" s="47"/>
      <c r="D520" s="47"/>
      <c r="E520" s="47"/>
      <c r="F520" s="47"/>
      <c r="G520" s="47"/>
    </row>
    <row r="521" spans="1:7">
      <c r="A521" s="47"/>
      <c r="B521" s="47"/>
      <c r="C521" s="47"/>
      <c r="D521" s="47"/>
      <c r="E521" s="47"/>
      <c r="F521" s="47"/>
      <c r="G521" s="47"/>
    </row>
    <row r="522" spans="1:7">
      <c r="A522" s="47"/>
      <c r="B522" s="47"/>
      <c r="C522" s="47"/>
      <c r="D522" s="47"/>
      <c r="E522" s="47"/>
      <c r="F522" s="47"/>
      <c r="G522" s="47"/>
    </row>
    <row r="523" spans="1:7">
      <c r="A523" s="47"/>
      <c r="B523" s="47"/>
      <c r="C523" s="47"/>
      <c r="D523" s="47"/>
      <c r="E523" s="47"/>
      <c r="F523" s="47"/>
      <c r="G523" s="47"/>
    </row>
    <row r="524" spans="1:7">
      <c r="A524" s="47"/>
      <c r="B524" s="47"/>
      <c r="C524" s="47"/>
      <c r="D524" s="47"/>
      <c r="E524" s="47"/>
      <c r="F524" s="47"/>
      <c r="G524" s="47"/>
    </row>
    <row r="525" spans="1:7">
      <c r="A525" s="47"/>
      <c r="B525" s="47"/>
      <c r="C525" s="47"/>
      <c r="D525" s="47"/>
      <c r="E525" s="47"/>
      <c r="F525" s="47"/>
      <c r="G525" s="47"/>
    </row>
    <row r="526" spans="1:7">
      <c r="A526" s="47"/>
      <c r="B526" s="47"/>
      <c r="C526" s="47"/>
      <c r="D526" s="47"/>
      <c r="E526" s="47"/>
      <c r="F526" s="47"/>
      <c r="G526" s="47"/>
    </row>
    <row r="527" spans="1:7">
      <c r="A527" s="47"/>
      <c r="B527" s="47"/>
      <c r="C527" s="47"/>
      <c r="D527" s="47"/>
      <c r="E527" s="47"/>
      <c r="F527" s="47"/>
      <c r="G527" s="47"/>
    </row>
    <row r="528" spans="1:7">
      <c r="A528" s="47"/>
      <c r="B528" s="47"/>
      <c r="C528" s="47"/>
      <c r="D528" s="47"/>
      <c r="E528" s="47"/>
      <c r="F528" s="47"/>
      <c r="G528" s="47"/>
    </row>
    <row r="529" spans="1:7">
      <c r="A529" s="47"/>
      <c r="B529" s="47"/>
      <c r="C529" s="47"/>
      <c r="D529" s="47"/>
      <c r="E529" s="47"/>
      <c r="F529" s="47"/>
      <c r="G529" s="47"/>
    </row>
    <row r="530" spans="1:7">
      <c r="A530" s="47"/>
      <c r="B530" s="47"/>
      <c r="C530" s="47"/>
      <c r="D530" s="47"/>
      <c r="E530" s="47"/>
      <c r="F530" s="47"/>
      <c r="G530" s="47"/>
    </row>
    <row r="531" spans="1:7">
      <c r="A531" s="47"/>
      <c r="B531" s="47"/>
      <c r="C531" s="47"/>
      <c r="D531" s="47"/>
      <c r="E531" s="47"/>
      <c r="F531" s="47"/>
      <c r="G531" s="47"/>
    </row>
    <row r="532" spans="1:7">
      <c r="A532" s="47"/>
      <c r="B532" s="47"/>
      <c r="C532" s="47"/>
      <c r="D532" s="47"/>
      <c r="E532" s="47"/>
      <c r="F532" s="47"/>
      <c r="G532" s="47"/>
    </row>
    <row r="533" spans="1:7">
      <c r="A533" s="47"/>
      <c r="B533" s="47"/>
      <c r="C533" s="47"/>
      <c r="D533" s="47"/>
      <c r="E533" s="47"/>
      <c r="F533" s="47"/>
      <c r="G533" s="47"/>
    </row>
    <row r="534" spans="1:7">
      <c r="A534" s="47"/>
      <c r="B534" s="47"/>
      <c r="C534" s="47"/>
      <c r="D534" s="47"/>
      <c r="E534" s="47"/>
      <c r="F534" s="47"/>
      <c r="G534" s="47"/>
    </row>
    <row r="535" spans="1:7">
      <c r="A535" s="47"/>
      <c r="B535" s="47"/>
      <c r="C535" s="47"/>
      <c r="D535" s="47"/>
      <c r="E535" s="47"/>
      <c r="F535" s="47"/>
      <c r="G535" s="47"/>
    </row>
    <row r="536" spans="1:7">
      <c r="A536" s="47"/>
      <c r="B536" s="47"/>
      <c r="C536" s="47"/>
      <c r="D536" s="47"/>
      <c r="E536" s="47"/>
      <c r="F536" s="47"/>
      <c r="G536" s="47"/>
    </row>
    <row r="537" spans="1:7">
      <c r="A537" s="47"/>
      <c r="B537" s="47"/>
      <c r="C537" s="47"/>
      <c r="D537" s="47"/>
      <c r="E537" s="47"/>
      <c r="F537" s="47"/>
      <c r="G537" s="47"/>
    </row>
    <row r="538" spans="1:7">
      <c r="A538" s="47"/>
      <c r="B538" s="47"/>
      <c r="C538" s="47"/>
      <c r="D538" s="47"/>
      <c r="E538" s="47"/>
      <c r="F538" s="47"/>
      <c r="G538" s="47"/>
    </row>
    <row r="539" spans="1:7">
      <c r="A539" s="47"/>
      <c r="B539" s="47"/>
      <c r="C539" s="47"/>
      <c r="D539" s="47"/>
      <c r="E539" s="47"/>
      <c r="F539" s="47"/>
      <c r="G539" s="47"/>
    </row>
    <row r="540" spans="1:7">
      <c r="A540" s="47"/>
      <c r="B540" s="47"/>
      <c r="C540" s="47"/>
      <c r="D540" s="47"/>
      <c r="E540" s="47"/>
      <c r="F540" s="47"/>
      <c r="G540" s="47"/>
    </row>
    <row r="541" spans="1:7">
      <c r="A541" s="47"/>
      <c r="B541" s="47"/>
      <c r="C541" s="47"/>
      <c r="D541" s="47"/>
      <c r="E541" s="47"/>
      <c r="F541" s="47"/>
      <c r="G541" s="47"/>
    </row>
    <row r="542" spans="1:7">
      <c r="A542" s="47"/>
      <c r="B542" s="47"/>
      <c r="C542" s="47"/>
      <c r="D542" s="47"/>
      <c r="E542" s="47"/>
      <c r="F542" s="47"/>
      <c r="G542" s="47"/>
    </row>
    <row r="543" spans="1:7">
      <c r="A543" s="47"/>
      <c r="B543" s="47"/>
      <c r="C543" s="47"/>
      <c r="D543" s="47"/>
      <c r="E543" s="47"/>
      <c r="F543" s="47"/>
      <c r="G543" s="47"/>
    </row>
    <row r="544" spans="1:7">
      <c r="A544" s="47"/>
      <c r="B544" s="47"/>
      <c r="C544" s="47"/>
      <c r="D544" s="47"/>
      <c r="E544" s="47"/>
      <c r="F544" s="47"/>
      <c r="G544" s="47"/>
    </row>
    <row r="545" spans="1:7">
      <c r="A545" s="47"/>
      <c r="B545" s="47"/>
      <c r="C545" s="47"/>
      <c r="D545" s="47"/>
      <c r="E545" s="47"/>
      <c r="F545" s="47"/>
      <c r="G545" s="47"/>
    </row>
    <row r="546" spans="1:7">
      <c r="A546" s="47"/>
      <c r="B546" s="47"/>
      <c r="C546" s="47"/>
      <c r="D546" s="47"/>
      <c r="E546" s="47"/>
      <c r="F546" s="47"/>
      <c r="G546" s="47"/>
    </row>
    <row r="547" spans="1:7">
      <c r="A547" s="47"/>
      <c r="B547" s="47"/>
      <c r="C547" s="47"/>
      <c r="D547" s="47"/>
      <c r="E547" s="47"/>
      <c r="F547" s="47"/>
      <c r="G547" s="47"/>
    </row>
    <row r="548" spans="1:7">
      <c r="A548" s="47"/>
      <c r="B548" s="47"/>
      <c r="C548" s="47"/>
      <c r="D548" s="47"/>
      <c r="E548" s="47"/>
      <c r="F548" s="47"/>
      <c r="G548" s="47"/>
    </row>
    <row r="549" spans="1:7">
      <c r="A549" s="47"/>
      <c r="B549" s="47"/>
      <c r="C549" s="47"/>
      <c r="D549" s="47"/>
      <c r="E549" s="47"/>
      <c r="F549" s="47"/>
      <c r="G549" s="47"/>
    </row>
    <row r="550" spans="1:7">
      <c r="A550" s="47"/>
      <c r="B550" s="47"/>
      <c r="C550" s="47"/>
      <c r="D550" s="47"/>
      <c r="E550" s="47"/>
      <c r="F550" s="47"/>
      <c r="G550" s="47"/>
    </row>
    <row r="551" spans="1:7">
      <c r="A551" s="47"/>
      <c r="B551" s="47"/>
      <c r="C551" s="47"/>
      <c r="D551" s="47"/>
      <c r="E551" s="47"/>
      <c r="F551" s="47"/>
      <c r="G551" s="47"/>
    </row>
    <row r="552" spans="1:7">
      <c r="A552" s="47"/>
      <c r="B552" s="47"/>
      <c r="C552" s="47"/>
      <c r="D552" s="47"/>
      <c r="E552" s="47"/>
      <c r="F552" s="47"/>
      <c r="G552" s="47"/>
    </row>
    <row r="553" spans="1:7">
      <c r="A553" s="47"/>
      <c r="B553" s="47"/>
      <c r="C553" s="47"/>
      <c r="D553" s="47"/>
      <c r="E553" s="47"/>
      <c r="F553" s="47"/>
      <c r="G553" s="47"/>
    </row>
    <row r="554" spans="1:7">
      <c r="A554" s="47"/>
      <c r="B554" s="47"/>
      <c r="C554" s="47"/>
      <c r="D554" s="47"/>
      <c r="E554" s="47"/>
      <c r="F554" s="47"/>
      <c r="G554" s="47"/>
    </row>
    <row r="555" spans="1:7">
      <c r="A555" s="47"/>
      <c r="B555" s="47"/>
      <c r="C555" s="47"/>
      <c r="D555" s="47"/>
      <c r="E555" s="47"/>
      <c r="F555" s="47"/>
      <c r="G555" s="47"/>
    </row>
    <row r="556" spans="1:7">
      <c r="A556" s="47"/>
      <c r="B556" s="47"/>
      <c r="C556" s="47"/>
      <c r="D556" s="47"/>
      <c r="E556" s="47"/>
      <c r="F556" s="47"/>
      <c r="G556" s="47"/>
    </row>
    <row r="557" spans="1:7">
      <c r="A557" s="47"/>
      <c r="B557" s="47"/>
      <c r="C557" s="47"/>
      <c r="D557" s="47"/>
      <c r="E557" s="47"/>
      <c r="F557" s="47"/>
      <c r="G557" s="47"/>
    </row>
    <row r="558" spans="1:7">
      <c r="A558" s="47"/>
      <c r="B558" s="47"/>
      <c r="C558" s="47"/>
      <c r="D558" s="47"/>
      <c r="E558" s="47"/>
      <c r="F558" s="47"/>
      <c r="G558" s="47"/>
    </row>
    <row r="559" spans="1:7">
      <c r="A559" s="47"/>
      <c r="B559" s="47"/>
      <c r="C559" s="47"/>
      <c r="D559" s="47"/>
      <c r="E559" s="47"/>
      <c r="F559" s="47"/>
      <c r="G559" s="47"/>
    </row>
    <row r="560" spans="1:7">
      <c r="A560" s="47"/>
      <c r="B560" s="47"/>
      <c r="C560" s="47"/>
      <c r="D560" s="47"/>
      <c r="E560" s="47"/>
      <c r="F560" s="47"/>
      <c r="G560" s="47"/>
    </row>
    <row r="561" spans="1:7">
      <c r="A561" s="47"/>
      <c r="B561" s="47"/>
      <c r="C561" s="47"/>
      <c r="D561" s="47"/>
      <c r="E561" s="47"/>
      <c r="F561" s="47"/>
      <c r="G561" s="47"/>
    </row>
    <row r="562" spans="1:7">
      <c r="A562" s="47"/>
      <c r="B562" s="47"/>
      <c r="C562" s="47"/>
      <c r="D562" s="47"/>
      <c r="E562" s="47"/>
      <c r="F562" s="47"/>
      <c r="G562" s="47"/>
    </row>
    <row r="563" spans="1:7">
      <c r="A563" s="47"/>
      <c r="B563" s="47"/>
      <c r="C563" s="47"/>
      <c r="D563" s="47"/>
      <c r="E563" s="47"/>
      <c r="F563" s="47"/>
      <c r="G563" s="47"/>
    </row>
    <row r="564" spans="1:7">
      <c r="A564" s="47"/>
      <c r="B564" s="47"/>
      <c r="C564" s="47"/>
      <c r="D564" s="47"/>
      <c r="E564" s="47"/>
      <c r="F564" s="47"/>
      <c r="G564" s="47"/>
    </row>
    <row r="565" spans="1:7">
      <c r="A565" s="47"/>
      <c r="B565" s="47"/>
      <c r="C565" s="47"/>
      <c r="D565" s="47"/>
      <c r="E565" s="47"/>
      <c r="F565" s="47"/>
      <c r="G565" s="47"/>
    </row>
    <row r="566" spans="1:7">
      <c r="A566" s="47"/>
      <c r="B566" s="47"/>
      <c r="C566" s="47"/>
      <c r="D566" s="47"/>
      <c r="E566" s="47"/>
      <c r="F566" s="47"/>
      <c r="G566" s="47"/>
    </row>
    <row r="567" spans="1:7">
      <c r="A567" s="47"/>
      <c r="B567" s="47"/>
      <c r="C567" s="47"/>
      <c r="D567" s="47"/>
      <c r="E567" s="47"/>
      <c r="F567" s="47"/>
      <c r="G567" s="47"/>
    </row>
    <row r="568" spans="1:7">
      <c r="A568" s="47"/>
      <c r="B568" s="47"/>
      <c r="C568" s="47"/>
      <c r="D568" s="47"/>
      <c r="E568" s="47"/>
      <c r="F568" s="47"/>
      <c r="G568" s="47"/>
    </row>
    <row r="569" spans="1:7">
      <c r="A569" s="47"/>
      <c r="B569" s="47"/>
      <c r="C569" s="47"/>
      <c r="D569" s="47"/>
      <c r="E569" s="47"/>
      <c r="F569" s="47"/>
      <c r="G569" s="47"/>
    </row>
    <row r="570" spans="1:7">
      <c r="A570" s="47"/>
      <c r="B570" s="47"/>
      <c r="C570" s="47"/>
      <c r="D570" s="47"/>
      <c r="E570" s="47"/>
      <c r="F570" s="47"/>
      <c r="G570" s="47"/>
    </row>
    <row r="571" spans="1:7">
      <c r="A571" s="47"/>
      <c r="B571" s="47"/>
      <c r="C571" s="47"/>
      <c r="D571" s="47"/>
      <c r="E571" s="47"/>
      <c r="F571" s="47"/>
      <c r="G571" s="47"/>
    </row>
    <row r="572" spans="1:7">
      <c r="A572" s="47"/>
      <c r="B572" s="47"/>
      <c r="C572" s="47"/>
      <c r="D572" s="47"/>
      <c r="E572" s="47"/>
      <c r="F572" s="47"/>
      <c r="G572" s="47"/>
    </row>
    <row r="573" spans="1:7">
      <c r="A573" s="47"/>
      <c r="B573" s="47"/>
      <c r="C573" s="47"/>
      <c r="D573" s="47"/>
      <c r="E573" s="47"/>
      <c r="F573" s="47"/>
      <c r="G573" s="47"/>
    </row>
    <row r="574" spans="1:7">
      <c r="A574" s="47"/>
      <c r="B574" s="47"/>
      <c r="C574" s="47"/>
      <c r="D574" s="47"/>
      <c r="E574" s="47"/>
      <c r="F574" s="47"/>
      <c r="G574" s="47"/>
    </row>
    <row r="575" spans="1:7">
      <c r="A575" s="47"/>
      <c r="B575" s="47"/>
      <c r="C575" s="47"/>
      <c r="D575" s="47"/>
      <c r="E575" s="47"/>
      <c r="F575" s="47"/>
      <c r="G575" s="47"/>
    </row>
    <row r="576" spans="1:7">
      <c r="A576" s="47"/>
      <c r="B576" s="47"/>
      <c r="C576" s="47"/>
      <c r="D576" s="47"/>
      <c r="E576" s="47"/>
      <c r="F576" s="47"/>
      <c r="G576" s="47"/>
    </row>
    <row r="577" spans="1:7">
      <c r="A577" s="47"/>
      <c r="B577" s="47"/>
      <c r="C577" s="47"/>
      <c r="D577" s="47"/>
      <c r="E577" s="47"/>
      <c r="F577" s="47"/>
      <c r="G577" s="47"/>
    </row>
    <row r="578" spans="1:7">
      <c r="A578" s="47"/>
      <c r="B578" s="47"/>
      <c r="C578" s="47"/>
      <c r="D578" s="47"/>
      <c r="E578" s="47"/>
      <c r="F578" s="47"/>
      <c r="G578" s="47"/>
    </row>
    <row r="579" spans="1:7">
      <c r="A579" s="47"/>
      <c r="B579" s="47"/>
      <c r="C579" s="47"/>
      <c r="D579" s="47"/>
      <c r="E579" s="47"/>
      <c r="F579" s="47"/>
      <c r="G579" s="47"/>
    </row>
    <row r="580" spans="1:7">
      <c r="A580" s="47"/>
      <c r="B580" s="47"/>
      <c r="C580" s="47"/>
      <c r="D580" s="47"/>
      <c r="E580" s="47"/>
      <c r="F580" s="47"/>
      <c r="G580" s="47"/>
    </row>
    <row r="581" spans="1:7">
      <c r="A581" s="47"/>
      <c r="B581" s="47"/>
      <c r="C581" s="47"/>
      <c r="D581" s="47"/>
      <c r="E581" s="47"/>
      <c r="F581" s="47"/>
      <c r="G581" s="47"/>
    </row>
    <row r="582" spans="1:7">
      <c r="A582" s="47"/>
      <c r="B582" s="47"/>
      <c r="C582" s="47"/>
      <c r="D582" s="47"/>
      <c r="E582" s="47"/>
      <c r="F582" s="47"/>
      <c r="G582" s="47"/>
    </row>
    <row r="583" spans="1:7">
      <c r="A583" s="47"/>
      <c r="B583" s="47"/>
      <c r="C583" s="47"/>
      <c r="D583" s="47"/>
      <c r="E583" s="47"/>
      <c r="F583" s="47"/>
      <c r="G583" s="47"/>
    </row>
    <row r="584" spans="1:7">
      <c r="A584" s="47"/>
      <c r="B584" s="47"/>
      <c r="C584" s="47"/>
      <c r="D584" s="47"/>
      <c r="E584" s="47"/>
      <c r="F584" s="47"/>
      <c r="G584" s="47"/>
    </row>
    <row r="585" spans="1:7">
      <c r="A585" s="47"/>
      <c r="B585" s="47"/>
      <c r="C585" s="47"/>
      <c r="D585" s="47"/>
      <c r="E585" s="47"/>
      <c r="F585" s="47"/>
      <c r="G585" s="47"/>
    </row>
    <row r="586" spans="1:7">
      <c r="A586" s="47"/>
      <c r="B586" s="47"/>
      <c r="C586" s="47"/>
      <c r="D586" s="47"/>
      <c r="E586" s="47"/>
      <c r="F586" s="47"/>
      <c r="G586" s="47"/>
    </row>
    <row r="587" spans="1:7">
      <c r="A587" s="47"/>
      <c r="B587" s="47"/>
      <c r="C587" s="47"/>
      <c r="D587" s="47"/>
      <c r="E587" s="47"/>
      <c r="F587" s="47"/>
      <c r="G587" s="47"/>
    </row>
    <row r="588" spans="1:7">
      <c r="A588" s="47"/>
      <c r="B588" s="47"/>
      <c r="C588" s="47"/>
      <c r="D588" s="47"/>
      <c r="E588" s="47"/>
      <c r="F588" s="47"/>
      <c r="G588" s="47"/>
    </row>
    <row r="589" spans="1:7">
      <c r="A589" s="47"/>
      <c r="B589" s="47"/>
      <c r="C589" s="47"/>
      <c r="D589" s="47"/>
      <c r="E589" s="47"/>
      <c r="F589" s="47"/>
      <c r="G589" s="47"/>
    </row>
    <row r="590" spans="1:7">
      <c r="A590" s="47"/>
      <c r="B590" s="47"/>
      <c r="C590" s="47"/>
      <c r="D590" s="47"/>
      <c r="E590" s="47"/>
      <c r="F590" s="47"/>
      <c r="G590" s="47"/>
    </row>
    <row r="591" spans="1:7">
      <c r="A591" s="47"/>
      <c r="B591" s="47"/>
      <c r="C591" s="47"/>
      <c r="D591" s="47"/>
      <c r="E591" s="47"/>
      <c r="F591" s="47"/>
      <c r="G591" s="47"/>
    </row>
    <row r="592" spans="1:7">
      <c r="A592" s="47"/>
      <c r="B592" s="47"/>
      <c r="C592" s="47"/>
      <c r="D592" s="47"/>
      <c r="E592" s="47"/>
      <c r="F592" s="47"/>
      <c r="G592" s="47"/>
    </row>
    <row r="593" spans="1:7">
      <c r="A593" s="47"/>
      <c r="B593" s="47"/>
      <c r="C593" s="47"/>
      <c r="D593" s="47"/>
      <c r="E593" s="47"/>
      <c r="F593" s="47"/>
      <c r="G593" s="47"/>
    </row>
    <row r="594" spans="1:7">
      <c r="A594" s="47"/>
      <c r="B594" s="47"/>
      <c r="C594" s="47"/>
      <c r="D594" s="47"/>
      <c r="E594" s="47"/>
      <c r="F594" s="47"/>
      <c r="G594" s="47"/>
    </row>
    <row r="595" spans="1:7">
      <c r="A595" s="47"/>
      <c r="B595" s="47"/>
      <c r="C595" s="47"/>
      <c r="D595" s="47"/>
      <c r="E595" s="47"/>
      <c r="F595" s="47"/>
      <c r="G595" s="47"/>
    </row>
    <row r="596" spans="1:7">
      <c r="A596" s="47"/>
      <c r="B596" s="47"/>
      <c r="C596" s="47"/>
      <c r="D596" s="47"/>
      <c r="E596" s="47"/>
      <c r="F596" s="47"/>
      <c r="G596" s="47"/>
    </row>
    <row r="597" spans="1:7">
      <c r="A597" s="47"/>
      <c r="B597" s="47"/>
      <c r="C597" s="47"/>
      <c r="D597" s="47"/>
      <c r="E597" s="47"/>
      <c r="F597" s="47"/>
      <c r="G597" s="47"/>
    </row>
    <row r="598" spans="1:7">
      <c r="A598" s="47"/>
      <c r="B598" s="47"/>
      <c r="C598" s="47"/>
      <c r="D598" s="47"/>
      <c r="E598" s="47"/>
      <c r="F598" s="47"/>
      <c r="G598" s="47"/>
    </row>
    <row r="599" spans="1:7">
      <c r="A599" s="47"/>
      <c r="B599" s="47"/>
      <c r="C599" s="47"/>
      <c r="D599" s="47"/>
      <c r="E599" s="47"/>
      <c r="F599" s="47"/>
      <c r="G599" s="47"/>
    </row>
    <row r="600" spans="1:7">
      <c r="A600" s="47"/>
      <c r="B600" s="47"/>
      <c r="C600" s="47"/>
      <c r="D600" s="47"/>
      <c r="E600" s="47"/>
      <c r="F600" s="47"/>
      <c r="G600" s="47"/>
    </row>
    <row r="601" spans="1:7">
      <c r="A601" s="47"/>
      <c r="B601" s="47"/>
      <c r="C601" s="47"/>
      <c r="D601" s="47"/>
      <c r="E601" s="47"/>
      <c r="F601" s="47"/>
      <c r="G601" s="47"/>
    </row>
    <row r="602" spans="1:7">
      <c r="A602" s="47"/>
      <c r="B602" s="47"/>
      <c r="C602" s="47"/>
      <c r="D602" s="47"/>
      <c r="E602" s="47"/>
      <c r="F602" s="47"/>
      <c r="G602" s="47"/>
    </row>
    <row r="603" spans="1:7">
      <c r="A603" s="47"/>
      <c r="B603" s="47"/>
      <c r="C603" s="47"/>
      <c r="D603" s="47"/>
      <c r="E603" s="47"/>
      <c r="F603" s="47"/>
      <c r="G603" s="47"/>
    </row>
    <row r="604" spans="1:7">
      <c r="A604" s="47"/>
      <c r="B604" s="47"/>
      <c r="C604" s="47"/>
      <c r="D604" s="47"/>
      <c r="E604" s="47"/>
      <c r="F604" s="47"/>
      <c r="G604" s="47"/>
    </row>
    <row r="605" spans="1:7">
      <c r="A605" s="47"/>
      <c r="B605" s="47"/>
      <c r="C605" s="47"/>
      <c r="D605" s="47"/>
      <c r="E605" s="47"/>
      <c r="F605" s="47"/>
      <c r="G605" s="47"/>
    </row>
    <row r="606" spans="1:7">
      <c r="A606" s="47"/>
      <c r="B606" s="47"/>
      <c r="C606" s="47"/>
      <c r="D606" s="47"/>
      <c r="E606" s="47"/>
      <c r="F606" s="47"/>
      <c r="G606" s="47"/>
    </row>
    <row r="607" spans="1:7">
      <c r="A607" s="47"/>
      <c r="B607" s="47"/>
      <c r="C607" s="47"/>
      <c r="D607" s="47"/>
      <c r="E607" s="47"/>
      <c r="F607" s="47"/>
      <c r="G607" s="47"/>
    </row>
    <row r="608" spans="1:7">
      <c r="A608" s="47"/>
      <c r="B608" s="47"/>
      <c r="C608" s="47"/>
      <c r="D608" s="47"/>
      <c r="E608" s="47"/>
      <c r="F608" s="47"/>
      <c r="G608" s="47"/>
    </row>
    <row r="609" spans="1:7">
      <c r="A609" s="47"/>
      <c r="B609" s="47"/>
      <c r="C609" s="47"/>
      <c r="D609" s="47"/>
      <c r="E609" s="47"/>
      <c r="F609" s="47"/>
      <c r="G609" s="47"/>
    </row>
    <row r="610" spans="1:7">
      <c r="A610" s="47"/>
      <c r="B610" s="47"/>
      <c r="C610" s="47"/>
      <c r="D610" s="47"/>
      <c r="E610" s="47"/>
      <c r="F610" s="47"/>
      <c r="G610" s="47"/>
    </row>
    <row r="611" spans="1:7">
      <c r="A611" s="47"/>
      <c r="B611" s="47"/>
      <c r="C611" s="47"/>
      <c r="D611" s="47"/>
      <c r="E611" s="47"/>
      <c r="F611" s="47"/>
      <c r="G611" s="47"/>
    </row>
    <row r="612" spans="1:7">
      <c r="A612" s="47"/>
      <c r="B612" s="47"/>
      <c r="C612" s="47"/>
      <c r="D612" s="47"/>
      <c r="E612" s="47"/>
      <c r="F612" s="47"/>
      <c r="G612" s="47"/>
    </row>
    <row r="613" spans="1:7">
      <c r="A613" s="47"/>
      <c r="B613" s="47"/>
      <c r="C613" s="47"/>
      <c r="D613" s="47"/>
      <c r="E613" s="47"/>
      <c r="F613" s="47"/>
      <c r="G613" s="47"/>
    </row>
    <row r="614" spans="1:7">
      <c r="A614" s="47"/>
      <c r="B614" s="47"/>
      <c r="C614" s="47"/>
      <c r="D614" s="47"/>
      <c r="E614" s="47"/>
      <c r="F614" s="47"/>
      <c r="G614" s="47"/>
    </row>
    <row r="615" spans="1:7">
      <c r="A615" s="47"/>
      <c r="B615" s="47"/>
      <c r="C615" s="47"/>
      <c r="D615" s="47"/>
      <c r="E615" s="47"/>
      <c r="F615" s="47"/>
      <c r="G615" s="47"/>
    </row>
    <row r="616" spans="1:7">
      <c r="A616" s="47"/>
      <c r="B616" s="47"/>
      <c r="C616" s="47"/>
      <c r="D616" s="47"/>
      <c r="E616" s="47"/>
      <c r="F616" s="47"/>
      <c r="G616" s="47"/>
    </row>
    <row r="617" spans="1:7">
      <c r="A617" s="47"/>
      <c r="B617" s="47"/>
      <c r="C617" s="47"/>
      <c r="D617" s="47"/>
      <c r="E617" s="47"/>
      <c r="F617" s="47"/>
      <c r="G617" s="47"/>
    </row>
    <row r="618" spans="1:7">
      <c r="A618" s="47"/>
      <c r="B618" s="47"/>
      <c r="C618" s="47"/>
      <c r="D618" s="47"/>
      <c r="E618" s="47"/>
      <c r="F618" s="47"/>
      <c r="G618" s="47"/>
    </row>
    <row r="619" spans="1:7">
      <c r="A619" s="47"/>
      <c r="B619" s="47"/>
      <c r="C619" s="47"/>
      <c r="D619" s="47"/>
      <c r="E619" s="47"/>
      <c r="F619" s="47"/>
      <c r="G619" s="47"/>
    </row>
    <row r="620" spans="1:7">
      <c r="A620" s="47"/>
      <c r="B620" s="47"/>
      <c r="C620" s="47"/>
      <c r="D620" s="47"/>
      <c r="E620" s="47"/>
      <c r="F620" s="47"/>
      <c r="G620" s="47"/>
    </row>
    <row r="621" spans="1:7">
      <c r="A621" s="47"/>
      <c r="B621" s="47"/>
      <c r="C621" s="47"/>
      <c r="D621" s="47"/>
      <c r="E621" s="47"/>
      <c r="F621" s="47"/>
      <c r="G621" s="47"/>
    </row>
    <row r="622" spans="1:7">
      <c r="A622" s="47"/>
      <c r="B622" s="47"/>
      <c r="C622" s="47"/>
      <c r="D622" s="47"/>
      <c r="E622" s="47"/>
      <c r="F622" s="47"/>
      <c r="G622" s="47"/>
    </row>
    <row r="623" spans="1:7">
      <c r="A623" s="47"/>
      <c r="B623" s="47"/>
      <c r="C623" s="47"/>
      <c r="D623" s="47"/>
      <c r="E623" s="47"/>
      <c r="F623" s="47"/>
      <c r="G623" s="47"/>
    </row>
    <row r="624" spans="1:7">
      <c r="A624" s="47"/>
      <c r="B624" s="47"/>
      <c r="C624" s="47"/>
      <c r="D624" s="47"/>
      <c r="E624" s="47"/>
      <c r="F624" s="47"/>
      <c r="G624" s="47"/>
    </row>
    <row r="625" spans="1:7">
      <c r="A625" s="47"/>
      <c r="B625" s="47"/>
      <c r="C625" s="47"/>
      <c r="D625" s="47"/>
      <c r="E625" s="47"/>
      <c r="F625" s="47"/>
      <c r="G625" s="47"/>
    </row>
    <row r="626" spans="1:7">
      <c r="A626" s="47"/>
      <c r="B626" s="47"/>
      <c r="C626" s="47"/>
      <c r="D626" s="47"/>
      <c r="E626" s="47"/>
      <c r="F626" s="47"/>
      <c r="G626" s="47"/>
    </row>
    <row r="627" spans="1:7">
      <c r="A627" s="47"/>
      <c r="B627" s="47"/>
      <c r="C627" s="47"/>
      <c r="D627" s="47"/>
      <c r="E627" s="47"/>
      <c r="F627" s="47"/>
      <c r="G627" s="47"/>
    </row>
    <row r="628" spans="1:7">
      <c r="A628" s="47"/>
      <c r="B628" s="47"/>
      <c r="C628" s="47"/>
      <c r="D628" s="47"/>
      <c r="E628" s="47"/>
      <c r="F628" s="47"/>
      <c r="G628" s="47"/>
    </row>
    <row r="629" spans="1:7">
      <c r="A629" s="47"/>
      <c r="B629" s="47"/>
      <c r="C629" s="47"/>
      <c r="D629" s="47"/>
      <c r="E629" s="47"/>
      <c r="F629" s="47"/>
      <c r="G629" s="47"/>
    </row>
    <row r="630" spans="1:7">
      <c r="A630" s="47"/>
      <c r="B630" s="47"/>
      <c r="C630" s="47"/>
      <c r="D630" s="47"/>
      <c r="E630" s="47"/>
      <c r="F630" s="47"/>
      <c r="G630" s="47"/>
    </row>
    <row r="631" spans="1:7">
      <c r="A631" s="47"/>
      <c r="B631" s="47"/>
      <c r="C631" s="47"/>
      <c r="D631" s="47"/>
      <c r="E631" s="47"/>
      <c r="F631" s="47"/>
      <c r="G631" s="47"/>
    </row>
    <row r="632" spans="1:7">
      <c r="A632" s="47"/>
      <c r="B632" s="47"/>
      <c r="C632" s="47"/>
      <c r="D632" s="47"/>
      <c r="E632" s="47"/>
      <c r="F632" s="47"/>
      <c r="G632" s="47"/>
    </row>
    <row r="633" spans="1:7">
      <c r="A633" s="47"/>
      <c r="B633" s="47"/>
      <c r="C633" s="47"/>
      <c r="D633" s="47"/>
      <c r="E633" s="47"/>
      <c r="F633" s="47"/>
      <c r="G633" s="47"/>
    </row>
    <row r="634" spans="1:7">
      <c r="A634" s="47"/>
      <c r="B634" s="47"/>
      <c r="C634" s="47"/>
      <c r="D634" s="47"/>
      <c r="E634" s="47"/>
      <c r="F634" s="47"/>
      <c r="G634" s="47"/>
    </row>
    <row r="635" spans="1:7">
      <c r="A635" s="47"/>
      <c r="B635" s="47"/>
      <c r="C635" s="47"/>
      <c r="D635" s="47"/>
      <c r="E635" s="47"/>
      <c r="F635" s="47"/>
      <c r="G635" s="47"/>
    </row>
    <row r="636" spans="1:7">
      <c r="A636" s="47"/>
      <c r="B636" s="47"/>
      <c r="C636" s="47"/>
      <c r="D636" s="47"/>
      <c r="E636" s="47"/>
      <c r="F636" s="47"/>
      <c r="G636" s="47"/>
    </row>
    <row r="637" spans="1:7">
      <c r="A637" s="47"/>
      <c r="B637" s="47"/>
      <c r="C637" s="47"/>
      <c r="D637" s="47"/>
      <c r="E637" s="47"/>
      <c r="F637" s="47"/>
      <c r="G637" s="47"/>
    </row>
    <row r="638" spans="1:7">
      <c r="A638" s="47"/>
      <c r="B638" s="47"/>
      <c r="C638" s="47"/>
      <c r="D638" s="47"/>
      <c r="E638" s="47"/>
      <c r="F638" s="47"/>
      <c r="G638" s="47"/>
    </row>
    <row r="639" spans="1:7">
      <c r="A639" s="47"/>
      <c r="B639" s="47"/>
      <c r="C639" s="47"/>
      <c r="D639" s="47"/>
      <c r="E639" s="47"/>
      <c r="F639" s="47"/>
      <c r="G639" s="47"/>
    </row>
    <row r="640" spans="1:7">
      <c r="A640" s="47"/>
      <c r="B640" s="47"/>
      <c r="C640" s="47"/>
      <c r="D640" s="47"/>
      <c r="E640" s="47"/>
      <c r="F640" s="47"/>
      <c r="G640" s="47"/>
    </row>
    <row r="641" spans="1:7">
      <c r="A641" s="47"/>
      <c r="B641" s="47"/>
      <c r="C641" s="47"/>
      <c r="D641" s="47"/>
      <c r="E641" s="47"/>
      <c r="F641" s="47"/>
      <c r="G641" s="47"/>
    </row>
    <row r="642" spans="1:7">
      <c r="A642" s="47"/>
      <c r="B642" s="47"/>
      <c r="C642" s="47"/>
      <c r="D642" s="47"/>
      <c r="E642" s="47"/>
      <c r="F642" s="47"/>
      <c r="G642" s="47"/>
    </row>
    <row r="643" spans="1:7">
      <c r="A643" s="47"/>
      <c r="B643" s="47"/>
      <c r="C643" s="47"/>
      <c r="D643" s="47"/>
      <c r="E643" s="47"/>
      <c r="F643" s="47"/>
      <c r="G643" s="47"/>
    </row>
    <row r="644" spans="1:7">
      <c r="A644" s="47"/>
      <c r="B644" s="47"/>
      <c r="C644" s="47"/>
      <c r="D644" s="47"/>
      <c r="E644" s="47"/>
      <c r="F644" s="47"/>
      <c r="G644" s="47"/>
    </row>
    <row r="645" spans="1:7">
      <c r="A645" s="47"/>
      <c r="B645" s="47"/>
      <c r="C645" s="47"/>
      <c r="D645" s="47"/>
      <c r="E645" s="47"/>
      <c r="F645" s="47"/>
      <c r="G645" s="47"/>
    </row>
    <row r="646" spans="1:7">
      <c r="A646" s="47"/>
      <c r="B646" s="47"/>
      <c r="C646" s="47"/>
      <c r="D646" s="47"/>
      <c r="E646" s="47"/>
      <c r="F646" s="47"/>
      <c r="G646" s="47"/>
    </row>
    <row r="647" spans="1:7">
      <c r="A647" s="47"/>
      <c r="B647" s="47"/>
      <c r="C647" s="47"/>
      <c r="D647" s="47"/>
      <c r="E647" s="47"/>
      <c r="F647" s="47"/>
      <c r="G647" s="47"/>
    </row>
    <row r="648" spans="1:7">
      <c r="A648" s="47"/>
      <c r="B648" s="47"/>
      <c r="C648" s="47"/>
      <c r="D648" s="47"/>
      <c r="E648" s="47"/>
      <c r="F648" s="47"/>
      <c r="G648" s="47"/>
    </row>
    <row r="649" spans="1:7">
      <c r="A649" s="47"/>
      <c r="B649" s="47"/>
      <c r="C649" s="47"/>
      <c r="D649" s="47"/>
      <c r="E649" s="47"/>
      <c r="F649" s="47"/>
      <c r="G649" s="47"/>
    </row>
    <row r="650" spans="1:7">
      <c r="A650" s="47"/>
      <c r="B650" s="47"/>
      <c r="C650" s="47"/>
      <c r="D650" s="47"/>
      <c r="E650" s="47"/>
      <c r="F650" s="47"/>
      <c r="G650" s="47"/>
    </row>
    <row r="651" spans="1:7">
      <c r="A651" s="47"/>
      <c r="B651" s="47"/>
      <c r="C651" s="47"/>
      <c r="D651" s="47"/>
      <c r="E651" s="47"/>
      <c r="F651" s="47"/>
      <c r="G651" s="47"/>
    </row>
    <row r="652" spans="1:7">
      <c r="A652" s="47"/>
      <c r="B652" s="47"/>
      <c r="C652" s="47"/>
      <c r="D652" s="47"/>
      <c r="E652" s="47"/>
      <c r="F652" s="47"/>
      <c r="G652" s="47"/>
    </row>
    <row r="653" spans="1:7">
      <c r="A653" s="47"/>
      <c r="B653" s="47"/>
      <c r="C653" s="47"/>
      <c r="D653" s="47"/>
      <c r="E653" s="47"/>
      <c r="F653" s="47"/>
      <c r="G653" s="47"/>
    </row>
    <row r="654" spans="1:7">
      <c r="A654" s="47"/>
      <c r="B654" s="47"/>
      <c r="C654" s="47"/>
      <c r="D654" s="47"/>
      <c r="E654" s="47"/>
      <c r="F654" s="47"/>
      <c r="G654" s="47"/>
    </row>
    <row r="655" spans="1:7">
      <c r="A655" s="47"/>
      <c r="B655" s="47"/>
      <c r="C655" s="47"/>
      <c r="D655" s="47"/>
      <c r="E655" s="47"/>
      <c r="F655" s="47"/>
      <c r="G655" s="47"/>
    </row>
    <row r="656" spans="1:7">
      <c r="A656" s="47"/>
      <c r="B656" s="47"/>
      <c r="C656" s="47"/>
      <c r="D656" s="47"/>
      <c r="E656" s="47"/>
      <c r="F656" s="47"/>
      <c r="G656" s="47"/>
    </row>
    <row r="657" spans="1:7">
      <c r="A657" s="47"/>
      <c r="B657" s="47"/>
      <c r="C657" s="47"/>
      <c r="D657" s="47"/>
      <c r="E657" s="47"/>
      <c r="F657" s="47"/>
      <c r="G657" s="47"/>
    </row>
    <row r="658" spans="1:7">
      <c r="A658" s="47"/>
      <c r="B658" s="47"/>
      <c r="C658" s="47"/>
      <c r="D658" s="47"/>
      <c r="E658" s="47"/>
      <c r="F658" s="47"/>
      <c r="G658" s="47"/>
    </row>
    <row r="659" spans="1:7">
      <c r="A659" s="47"/>
      <c r="B659" s="47"/>
      <c r="C659" s="47"/>
      <c r="D659" s="47"/>
      <c r="E659" s="47"/>
      <c r="F659" s="47"/>
      <c r="G659" s="47"/>
    </row>
    <row r="660" spans="1:7">
      <c r="A660" s="47"/>
      <c r="B660" s="47"/>
      <c r="C660" s="47"/>
      <c r="D660" s="47"/>
      <c r="E660" s="47"/>
      <c r="F660" s="47"/>
      <c r="G660" s="47"/>
    </row>
    <row r="661" spans="1:7">
      <c r="A661" s="47"/>
      <c r="B661" s="47"/>
      <c r="C661" s="47"/>
      <c r="D661" s="47"/>
      <c r="E661" s="47"/>
      <c r="F661" s="47"/>
      <c r="G661" s="47"/>
    </row>
    <row r="662" spans="1:7">
      <c r="A662" s="47"/>
      <c r="B662" s="47"/>
      <c r="C662" s="47"/>
      <c r="D662" s="47"/>
      <c r="E662" s="47"/>
      <c r="F662" s="47"/>
      <c r="G662" s="47"/>
    </row>
    <row r="663" spans="1:7">
      <c r="A663" s="47"/>
      <c r="B663" s="47"/>
      <c r="C663" s="47"/>
      <c r="D663" s="47"/>
      <c r="E663" s="47"/>
      <c r="F663" s="47"/>
      <c r="G663" s="47"/>
    </row>
    <row r="664" spans="1:7">
      <c r="A664" s="47"/>
      <c r="B664" s="47"/>
      <c r="C664" s="47"/>
      <c r="D664" s="47"/>
      <c r="E664" s="47"/>
      <c r="F664" s="47"/>
      <c r="G664" s="47"/>
    </row>
    <row r="665" spans="1:7">
      <c r="A665" s="47"/>
      <c r="B665" s="47"/>
      <c r="C665" s="47"/>
      <c r="D665" s="47"/>
      <c r="E665" s="47"/>
      <c r="F665" s="47"/>
      <c r="G665" s="47"/>
    </row>
    <row r="666" spans="1:7">
      <c r="A666" s="47"/>
      <c r="B666" s="47"/>
      <c r="C666" s="47"/>
      <c r="D666" s="47"/>
      <c r="E666" s="47"/>
      <c r="F666" s="47"/>
      <c r="G666" s="47"/>
    </row>
    <row r="667" spans="1:7">
      <c r="A667" s="47"/>
      <c r="B667" s="47"/>
      <c r="C667" s="47"/>
      <c r="D667" s="47"/>
      <c r="E667" s="47"/>
      <c r="F667" s="47"/>
      <c r="G667" s="47"/>
    </row>
    <row r="668" spans="1:7">
      <c r="A668" s="47"/>
      <c r="B668" s="47"/>
      <c r="C668" s="47"/>
      <c r="D668" s="47"/>
      <c r="E668" s="47"/>
      <c r="F668" s="47"/>
      <c r="G668" s="47"/>
    </row>
    <row r="669" spans="1:7">
      <c r="A669" s="47"/>
      <c r="B669" s="47"/>
      <c r="C669" s="47"/>
      <c r="D669" s="47"/>
      <c r="E669" s="47"/>
      <c r="F669" s="47"/>
      <c r="G669" s="47"/>
    </row>
    <row r="670" spans="1:7">
      <c r="A670" s="47"/>
      <c r="B670" s="47"/>
      <c r="C670" s="47"/>
      <c r="D670" s="47"/>
      <c r="E670" s="47"/>
      <c r="F670" s="47"/>
      <c r="G670" s="47"/>
    </row>
    <row r="671" spans="1:7">
      <c r="A671" s="47"/>
      <c r="B671" s="47"/>
      <c r="C671" s="47"/>
      <c r="D671" s="47"/>
      <c r="E671" s="47"/>
      <c r="F671" s="47"/>
      <c r="G671" s="47"/>
    </row>
    <row r="672" spans="1:7">
      <c r="A672" s="47"/>
      <c r="B672" s="47"/>
      <c r="C672" s="47"/>
      <c r="D672" s="47"/>
      <c r="E672" s="47"/>
      <c r="F672" s="47"/>
      <c r="G672" s="47"/>
    </row>
    <row r="673" spans="1:7">
      <c r="A673" s="47"/>
      <c r="B673" s="47"/>
      <c r="C673" s="47"/>
      <c r="D673" s="47"/>
      <c r="E673" s="47"/>
      <c r="F673" s="47"/>
      <c r="G673" s="47"/>
    </row>
    <row r="674" spans="1:7">
      <c r="A674" s="47"/>
      <c r="B674" s="47"/>
      <c r="C674" s="47"/>
      <c r="D674" s="47"/>
      <c r="E674" s="47"/>
      <c r="F674" s="47"/>
      <c r="G674" s="47"/>
    </row>
    <row r="675" spans="1:7">
      <c r="A675" s="47"/>
      <c r="B675" s="47"/>
      <c r="C675" s="47"/>
      <c r="D675" s="47"/>
      <c r="E675" s="47"/>
      <c r="F675" s="47"/>
      <c r="G675" s="47"/>
    </row>
    <row r="676" spans="1:7">
      <c r="A676" s="47"/>
      <c r="B676" s="47"/>
      <c r="C676" s="47"/>
      <c r="D676" s="47"/>
      <c r="E676" s="47"/>
      <c r="F676" s="47"/>
      <c r="G676" s="47"/>
    </row>
    <row r="677" spans="1:7">
      <c r="A677" s="47"/>
      <c r="B677" s="47"/>
      <c r="C677" s="47"/>
      <c r="D677" s="47"/>
      <c r="E677" s="47"/>
      <c r="F677" s="47"/>
      <c r="G677" s="47"/>
    </row>
    <row r="678" spans="1:7">
      <c r="A678" s="47"/>
      <c r="B678" s="47"/>
      <c r="C678" s="47"/>
      <c r="D678" s="47"/>
      <c r="E678" s="47"/>
      <c r="F678" s="47"/>
      <c r="G678" s="47"/>
    </row>
    <row r="679" spans="1:7">
      <c r="A679" s="47"/>
      <c r="B679" s="47"/>
      <c r="C679" s="47"/>
      <c r="D679" s="47"/>
      <c r="E679" s="47"/>
      <c r="F679" s="47"/>
      <c r="G679" s="47"/>
    </row>
    <row r="680" spans="1:7">
      <c r="A680" s="47"/>
      <c r="B680" s="47"/>
      <c r="C680" s="47"/>
      <c r="D680" s="47"/>
      <c r="E680" s="47"/>
      <c r="F680" s="47"/>
      <c r="G680" s="47"/>
    </row>
    <row r="681" spans="1:7">
      <c r="A681" s="47"/>
      <c r="B681" s="47"/>
      <c r="C681" s="47"/>
      <c r="D681" s="47"/>
      <c r="E681" s="47"/>
      <c r="F681" s="47"/>
      <c r="G681" s="47"/>
    </row>
    <row r="682" spans="1:7">
      <c r="A682" s="47"/>
      <c r="B682" s="47"/>
      <c r="C682" s="47"/>
      <c r="D682" s="47"/>
      <c r="E682" s="47"/>
      <c r="F682" s="47"/>
      <c r="G682" s="47"/>
    </row>
    <row r="683" spans="1:7">
      <c r="A683" s="47"/>
      <c r="B683" s="47"/>
      <c r="C683" s="47"/>
      <c r="D683" s="47"/>
      <c r="E683" s="47"/>
      <c r="F683" s="47"/>
      <c r="G683" s="47"/>
    </row>
    <row r="684" spans="1:7">
      <c r="A684" s="47"/>
      <c r="B684" s="47"/>
      <c r="C684" s="47"/>
      <c r="D684" s="47"/>
      <c r="E684" s="47"/>
      <c r="F684" s="47"/>
      <c r="G684" s="47"/>
    </row>
    <row r="685" spans="1:7">
      <c r="A685" s="47"/>
      <c r="B685" s="47"/>
      <c r="C685" s="47"/>
      <c r="D685" s="47"/>
      <c r="E685" s="47"/>
      <c r="F685" s="47"/>
      <c r="G685" s="47"/>
    </row>
    <row r="686" spans="1:7">
      <c r="A686" s="47"/>
      <c r="B686" s="47"/>
      <c r="C686" s="47"/>
      <c r="D686" s="47"/>
      <c r="E686" s="47"/>
      <c r="F686" s="47"/>
      <c r="G686" s="47"/>
    </row>
    <row r="687" spans="1:7">
      <c r="A687" s="47"/>
      <c r="B687" s="47"/>
      <c r="C687" s="47"/>
      <c r="D687" s="47"/>
      <c r="E687" s="47"/>
      <c r="F687" s="47"/>
      <c r="G687" s="47"/>
    </row>
    <row r="688" spans="1:7">
      <c r="A688" s="47"/>
      <c r="B688" s="47"/>
      <c r="C688" s="47"/>
      <c r="D688" s="47"/>
      <c r="E688" s="47"/>
      <c r="F688" s="47"/>
      <c r="G688" s="47"/>
    </row>
    <row r="689" spans="1:7">
      <c r="A689" s="47"/>
      <c r="B689" s="47"/>
      <c r="C689" s="47"/>
      <c r="D689" s="47"/>
      <c r="E689" s="47"/>
      <c r="F689" s="47"/>
      <c r="G689" s="47"/>
    </row>
    <row r="690" spans="1:7">
      <c r="A690" s="47"/>
      <c r="B690" s="47"/>
      <c r="C690" s="47"/>
      <c r="D690" s="47"/>
      <c r="E690" s="47"/>
      <c r="F690" s="47"/>
      <c r="G690" s="47"/>
    </row>
    <row r="691" spans="1:7">
      <c r="A691" s="47"/>
      <c r="B691" s="47"/>
      <c r="C691" s="47"/>
      <c r="D691" s="47"/>
      <c r="E691" s="47"/>
      <c r="F691" s="47"/>
      <c r="G691" s="47"/>
    </row>
    <row r="692" spans="1:7">
      <c r="A692" s="47"/>
      <c r="B692" s="47"/>
      <c r="C692" s="47"/>
      <c r="D692" s="47"/>
      <c r="E692" s="47"/>
      <c r="F692" s="47"/>
      <c r="G692" s="47"/>
    </row>
    <row r="693" spans="1:7">
      <c r="A693" s="47"/>
      <c r="B693" s="47"/>
      <c r="C693" s="47"/>
      <c r="D693" s="47"/>
      <c r="E693" s="47"/>
      <c r="F693" s="47"/>
      <c r="G693" s="47"/>
    </row>
    <row r="694" spans="1:7">
      <c r="A694" s="47"/>
      <c r="B694" s="47"/>
      <c r="C694" s="47"/>
      <c r="D694" s="47"/>
      <c r="E694" s="47"/>
      <c r="F694" s="47"/>
      <c r="G694" s="47"/>
    </row>
    <row r="695" spans="1:7">
      <c r="A695" s="47"/>
      <c r="B695" s="47"/>
      <c r="C695" s="47"/>
      <c r="D695" s="47"/>
      <c r="E695" s="47"/>
      <c r="F695" s="47"/>
      <c r="G695" s="47"/>
    </row>
    <row r="696" spans="1:7">
      <c r="A696" s="47"/>
      <c r="B696" s="47"/>
      <c r="C696" s="47"/>
      <c r="D696" s="47"/>
      <c r="E696" s="47"/>
      <c r="F696" s="47"/>
      <c r="G696" s="47"/>
    </row>
    <row r="697" spans="1:7">
      <c r="A697" s="47"/>
      <c r="B697" s="47"/>
      <c r="C697" s="47"/>
      <c r="D697" s="47"/>
      <c r="E697" s="47"/>
      <c r="F697" s="47"/>
      <c r="G697" s="47"/>
    </row>
    <row r="698" spans="1:7">
      <c r="A698" s="47"/>
      <c r="B698" s="47"/>
      <c r="C698" s="47"/>
      <c r="D698" s="47"/>
      <c r="E698" s="47"/>
      <c r="F698" s="47"/>
      <c r="G698" s="47"/>
    </row>
    <row r="699" spans="1:7">
      <c r="A699" s="47"/>
      <c r="B699" s="47"/>
      <c r="C699" s="47"/>
      <c r="D699" s="47"/>
      <c r="E699" s="47"/>
      <c r="F699" s="47"/>
      <c r="G699" s="47"/>
    </row>
    <row r="700" spans="1:7">
      <c r="A700" s="47"/>
      <c r="B700" s="47"/>
      <c r="C700" s="47"/>
      <c r="D700" s="47"/>
      <c r="E700" s="47"/>
      <c r="F700" s="47"/>
      <c r="G700" s="47"/>
    </row>
    <row r="701" spans="1:7">
      <c r="A701" s="47"/>
      <c r="B701" s="47"/>
      <c r="C701" s="47"/>
      <c r="D701" s="47"/>
      <c r="E701" s="47"/>
      <c r="F701" s="47"/>
      <c r="G701" s="47"/>
    </row>
    <row r="702" spans="1:7">
      <c r="A702" s="47"/>
      <c r="B702" s="47"/>
      <c r="C702" s="47"/>
      <c r="D702" s="47"/>
      <c r="E702" s="47"/>
      <c r="F702" s="47"/>
      <c r="G702" s="47"/>
    </row>
    <row r="703" spans="1:7">
      <c r="A703" s="47"/>
      <c r="B703" s="47"/>
      <c r="C703" s="47"/>
      <c r="D703" s="47"/>
      <c r="E703" s="47"/>
      <c r="F703" s="47"/>
      <c r="G703" s="47"/>
    </row>
    <row r="704" spans="1:7">
      <c r="A704" s="47"/>
      <c r="B704" s="47"/>
      <c r="C704" s="47"/>
      <c r="D704" s="47"/>
      <c r="E704" s="47"/>
      <c r="F704" s="47"/>
      <c r="G704" s="47"/>
    </row>
    <row r="705" spans="1:7">
      <c r="A705" s="47"/>
      <c r="B705" s="47"/>
      <c r="C705" s="47"/>
      <c r="D705" s="47"/>
      <c r="E705" s="47"/>
      <c r="F705" s="47"/>
      <c r="G705" s="47"/>
    </row>
    <row r="706" spans="1:7">
      <c r="A706" s="47"/>
      <c r="B706" s="47"/>
      <c r="C706" s="47"/>
      <c r="D706" s="47"/>
      <c r="E706" s="47"/>
      <c r="F706" s="47"/>
      <c r="G706" s="47"/>
    </row>
    <row r="707" spans="1:7">
      <c r="A707" s="47"/>
      <c r="B707" s="47"/>
      <c r="C707" s="47"/>
      <c r="D707" s="47"/>
      <c r="E707" s="47"/>
      <c r="F707" s="47"/>
      <c r="G707" s="47"/>
    </row>
    <row r="708" spans="1:7">
      <c r="A708" s="47"/>
      <c r="B708" s="47"/>
      <c r="C708" s="47"/>
      <c r="D708" s="47"/>
      <c r="E708" s="47"/>
      <c r="F708" s="47"/>
      <c r="G708" s="47"/>
    </row>
    <row r="709" spans="1:7">
      <c r="A709" s="47"/>
      <c r="B709" s="47"/>
      <c r="C709" s="47"/>
      <c r="D709" s="47"/>
      <c r="E709" s="47"/>
      <c r="F709" s="47"/>
      <c r="G709" s="47"/>
    </row>
    <row r="710" spans="1:7">
      <c r="A710" s="47"/>
      <c r="B710" s="47"/>
      <c r="C710" s="47"/>
      <c r="D710" s="47"/>
      <c r="E710" s="47"/>
      <c r="F710" s="47"/>
      <c r="G710" s="47"/>
    </row>
    <row r="711" spans="1:7">
      <c r="A711" s="47"/>
      <c r="B711" s="47"/>
      <c r="C711" s="47"/>
      <c r="D711" s="47"/>
      <c r="E711" s="47"/>
      <c r="F711" s="47"/>
      <c r="G711" s="47"/>
    </row>
    <row r="712" spans="1:7">
      <c r="A712" s="47"/>
      <c r="B712" s="47"/>
      <c r="C712" s="47"/>
      <c r="D712" s="47"/>
      <c r="E712" s="47"/>
      <c r="F712" s="47"/>
      <c r="G712" s="47"/>
    </row>
    <row r="713" spans="1:7">
      <c r="A713" s="47"/>
      <c r="B713" s="47"/>
      <c r="C713" s="47"/>
      <c r="D713" s="47"/>
      <c r="E713" s="47"/>
      <c r="F713" s="47"/>
      <c r="G713" s="47"/>
    </row>
    <row r="714" spans="1:7">
      <c r="A714" s="47"/>
      <c r="B714" s="47"/>
      <c r="C714" s="47"/>
      <c r="D714" s="47"/>
      <c r="E714" s="47"/>
      <c r="F714" s="47"/>
      <c r="G714" s="47"/>
    </row>
    <row r="715" spans="1:7">
      <c r="A715" s="47"/>
      <c r="B715" s="47"/>
      <c r="C715" s="47"/>
      <c r="D715" s="47"/>
      <c r="E715" s="47"/>
      <c r="F715" s="47"/>
      <c r="G715" s="47"/>
    </row>
    <row r="716" spans="1:7">
      <c r="A716" s="47"/>
      <c r="B716" s="47"/>
      <c r="C716" s="47"/>
      <c r="D716" s="47"/>
      <c r="E716" s="47"/>
      <c r="F716" s="47"/>
      <c r="G716" s="47"/>
    </row>
    <row r="717" spans="1:7">
      <c r="A717" s="47"/>
      <c r="B717" s="47"/>
      <c r="C717" s="47"/>
      <c r="D717" s="47"/>
      <c r="E717" s="47"/>
      <c r="F717" s="47"/>
      <c r="G717" s="47"/>
    </row>
    <row r="718" spans="1:7">
      <c r="A718" s="47"/>
      <c r="B718" s="47"/>
      <c r="C718" s="47"/>
      <c r="D718" s="47"/>
      <c r="E718" s="47"/>
      <c r="F718" s="47"/>
      <c r="G718" s="47"/>
    </row>
    <row r="719" spans="1:7">
      <c r="A719" s="47"/>
      <c r="B719" s="47"/>
      <c r="C719" s="47"/>
      <c r="D719" s="47"/>
      <c r="E719" s="47"/>
      <c r="F719" s="47"/>
      <c r="G719" s="47"/>
    </row>
    <row r="720" spans="1:7">
      <c r="A720" s="47"/>
      <c r="B720" s="47"/>
      <c r="C720" s="47"/>
      <c r="D720" s="47"/>
      <c r="E720" s="47"/>
      <c r="F720" s="47"/>
      <c r="G720" s="47"/>
    </row>
    <row r="721" spans="1:7">
      <c r="A721" s="47"/>
      <c r="B721" s="47"/>
      <c r="C721" s="47"/>
      <c r="D721" s="47"/>
      <c r="E721" s="47"/>
      <c r="F721" s="47"/>
      <c r="G721" s="47"/>
    </row>
    <row r="722" spans="1:7">
      <c r="A722" s="47"/>
      <c r="B722" s="47"/>
      <c r="C722" s="47"/>
      <c r="D722" s="47"/>
      <c r="E722" s="47"/>
      <c r="F722" s="47"/>
      <c r="G722" s="47"/>
    </row>
    <row r="723" spans="1:7">
      <c r="A723" s="47"/>
      <c r="B723" s="47"/>
      <c r="C723" s="47"/>
      <c r="D723" s="47"/>
      <c r="E723" s="47"/>
      <c r="F723" s="47"/>
      <c r="G723" s="47"/>
    </row>
    <row r="724" spans="1:7">
      <c r="A724" s="47"/>
      <c r="B724" s="47"/>
      <c r="C724" s="47"/>
      <c r="D724" s="47"/>
      <c r="E724" s="47"/>
      <c r="F724" s="47"/>
      <c r="G724" s="47"/>
    </row>
    <row r="725" spans="1:7">
      <c r="A725" s="47"/>
      <c r="B725" s="47"/>
      <c r="C725" s="47"/>
      <c r="D725" s="47"/>
      <c r="E725" s="47"/>
      <c r="F725" s="47"/>
      <c r="G725" s="47"/>
    </row>
    <row r="726" spans="1:7">
      <c r="A726" s="47"/>
      <c r="B726" s="47"/>
      <c r="C726" s="47"/>
      <c r="D726" s="47"/>
      <c r="E726" s="47"/>
      <c r="F726" s="47"/>
      <c r="G726" s="47"/>
    </row>
    <row r="727" spans="1:7">
      <c r="A727" s="47"/>
      <c r="B727" s="47"/>
      <c r="C727" s="47"/>
      <c r="D727" s="47"/>
      <c r="E727" s="47"/>
      <c r="F727" s="47"/>
      <c r="G727" s="47"/>
    </row>
    <row r="728" spans="1:7">
      <c r="A728" s="47"/>
      <c r="B728" s="47"/>
      <c r="C728" s="47"/>
      <c r="D728" s="47"/>
      <c r="E728" s="47"/>
      <c r="F728" s="47"/>
      <c r="G728" s="47"/>
    </row>
    <row r="729" spans="1:7">
      <c r="A729" s="47"/>
      <c r="B729" s="47"/>
      <c r="C729" s="47"/>
      <c r="D729" s="47"/>
      <c r="E729" s="47"/>
      <c r="F729" s="47"/>
      <c r="G729" s="47"/>
    </row>
    <row r="730" spans="1:7">
      <c r="A730" s="47"/>
      <c r="B730" s="47"/>
      <c r="C730" s="47"/>
      <c r="D730" s="47"/>
      <c r="E730" s="47"/>
      <c r="F730" s="47"/>
      <c r="G730" s="47"/>
    </row>
    <row r="731" spans="1:7">
      <c r="A731" s="47"/>
      <c r="B731" s="47"/>
      <c r="C731" s="47"/>
      <c r="D731" s="47"/>
      <c r="E731" s="47"/>
      <c r="F731" s="47"/>
      <c r="G731" s="47"/>
    </row>
    <row r="732" spans="1:7">
      <c r="A732" s="47"/>
      <c r="B732" s="47"/>
      <c r="C732" s="47"/>
      <c r="D732" s="47"/>
      <c r="E732" s="47"/>
      <c r="F732" s="47"/>
      <c r="G732" s="47"/>
    </row>
    <row r="733" spans="1:7">
      <c r="A733" s="47"/>
      <c r="B733" s="47"/>
      <c r="C733" s="47"/>
      <c r="D733" s="47"/>
      <c r="E733" s="47"/>
      <c r="F733" s="47"/>
      <c r="G733" s="47"/>
    </row>
    <row r="734" spans="1:7">
      <c r="A734" s="47"/>
      <c r="B734" s="47"/>
      <c r="C734" s="47"/>
      <c r="D734" s="47"/>
      <c r="E734" s="47"/>
      <c r="F734" s="47"/>
      <c r="G734" s="47"/>
    </row>
    <row r="735" spans="1:7">
      <c r="A735" s="47"/>
      <c r="B735" s="47"/>
      <c r="C735" s="47"/>
      <c r="D735" s="47"/>
      <c r="E735" s="47"/>
      <c r="F735" s="47"/>
      <c r="G735" s="47"/>
    </row>
    <row r="736" spans="1:7">
      <c r="A736" s="47"/>
      <c r="B736" s="47"/>
      <c r="C736" s="47"/>
      <c r="D736" s="47"/>
      <c r="E736" s="47"/>
      <c r="F736" s="47"/>
      <c r="G736" s="47"/>
    </row>
    <row r="737" spans="1:7">
      <c r="A737" s="47"/>
      <c r="B737" s="47"/>
      <c r="C737" s="47"/>
      <c r="D737" s="47"/>
      <c r="E737" s="47"/>
      <c r="F737" s="47"/>
      <c r="G737" s="47"/>
    </row>
    <row r="738" spans="1:7">
      <c r="A738" s="47"/>
      <c r="B738" s="47"/>
      <c r="C738" s="47"/>
      <c r="D738" s="47"/>
      <c r="E738" s="47"/>
      <c r="F738" s="47"/>
      <c r="G738" s="47"/>
    </row>
    <row r="739" spans="1:7">
      <c r="A739" s="47"/>
      <c r="B739" s="47"/>
      <c r="C739" s="47"/>
      <c r="D739" s="47"/>
      <c r="E739" s="47"/>
      <c r="F739" s="47"/>
      <c r="G739" s="47"/>
    </row>
    <row r="740" spans="1:7">
      <c r="A740" s="47"/>
      <c r="B740" s="47"/>
      <c r="C740" s="47"/>
      <c r="D740" s="47"/>
      <c r="E740" s="47"/>
      <c r="F740" s="47"/>
      <c r="G740" s="47"/>
    </row>
    <row r="741" spans="1:7">
      <c r="A741" s="47"/>
      <c r="B741" s="47"/>
      <c r="C741" s="47"/>
      <c r="D741" s="47"/>
      <c r="E741" s="47"/>
      <c r="F741" s="47"/>
      <c r="G741" s="47"/>
    </row>
    <row r="742" spans="1:7">
      <c r="A742" s="47"/>
      <c r="B742" s="47"/>
      <c r="C742" s="47"/>
      <c r="D742" s="47"/>
      <c r="E742" s="47"/>
      <c r="F742" s="47"/>
      <c r="G742" s="47"/>
    </row>
    <row r="743" spans="1:7">
      <c r="A743" s="47"/>
      <c r="B743" s="47"/>
      <c r="C743" s="47"/>
      <c r="D743" s="47"/>
      <c r="E743" s="47"/>
      <c r="F743" s="47"/>
      <c r="G743" s="47"/>
    </row>
    <row r="744" spans="1:7">
      <c r="A744" s="47"/>
      <c r="B744" s="47"/>
      <c r="C744" s="47"/>
      <c r="D744" s="47"/>
      <c r="E744" s="47"/>
      <c r="F744" s="47"/>
      <c r="G744" s="47"/>
    </row>
    <row r="745" spans="1:7">
      <c r="A745" s="47"/>
      <c r="B745" s="47"/>
      <c r="C745" s="47"/>
      <c r="D745" s="47"/>
      <c r="E745" s="47"/>
      <c r="F745" s="47"/>
      <c r="G745" s="47"/>
    </row>
    <row r="746" spans="1:7">
      <c r="A746" s="47"/>
      <c r="B746" s="47"/>
      <c r="C746" s="47"/>
      <c r="D746" s="47"/>
      <c r="E746" s="47"/>
      <c r="F746" s="47"/>
      <c r="G746" s="47"/>
    </row>
    <row r="747" spans="1:7">
      <c r="A747" s="47"/>
      <c r="B747" s="47"/>
      <c r="C747" s="47"/>
      <c r="D747" s="47"/>
      <c r="E747" s="47"/>
      <c r="F747" s="47"/>
      <c r="G747" s="47"/>
    </row>
    <row r="748" spans="1:7">
      <c r="A748" s="47"/>
      <c r="B748" s="47"/>
      <c r="C748" s="47"/>
      <c r="D748" s="47"/>
      <c r="E748" s="47"/>
      <c r="F748" s="47"/>
      <c r="G748" s="47"/>
    </row>
    <row r="749" spans="1:7">
      <c r="A749" s="47"/>
      <c r="B749" s="47"/>
      <c r="C749" s="47"/>
      <c r="D749" s="47"/>
      <c r="E749" s="47"/>
      <c r="F749" s="47"/>
      <c r="G749" s="47"/>
    </row>
    <row r="750" spans="1:7">
      <c r="A750" s="47"/>
      <c r="B750" s="47"/>
      <c r="C750" s="47"/>
      <c r="D750" s="47"/>
      <c r="E750" s="47"/>
      <c r="F750" s="47"/>
      <c r="G750" s="47"/>
    </row>
    <row r="751" spans="1:7">
      <c r="A751" s="47"/>
      <c r="B751" s="47"/>
      <c r="C751" s="47"/>
      <c r="D751" s="47"/>
      <c r="E751" s="47"/>
      <c r="F751" s="47"/>
      <c r="G751" s="47"/>
    </row>
    <row r="752" spans="1:7">
      <c r="A752" s="47"/>
      <c r="B752" s="47"/>
      <c r="C752" s="47"/>
      <c r="D752" s="47"/>
      <c r="E752" s="47"/>
      <c r="F752" s="47"/>
      <c r="G752" s="47"/>
    </row>
    <row r="753" spans="1:7">
      <c r="A753" s="47"/>
      <c r="B753" s="47"/>
      <c r="C753" s="47"/>
      <c r="D753" s="47"/>
      <c r="E753" s="47"/>
      <c r="F753" s="47"/>
      <c r="G753" s="47"/>
    </row>
    <row r="754" spans="1:7">
      <c r="A754" s="47"/>
      <c r="B754" s="47"/>
      <c r="C754" s="47"/>
      <c r="D754" s="47"/>
      <c r="E754" s="47"/>
      <c r="F754" s="47"/>
      <c r="G754" s="47"/>
    </row>
    <row r="755" spans="1:7">
      <c r="A755" s="47"/>
      <c r="B755" s="47"/>
      <c r="C755" s="47"/>
      <c r="D755" s="47"/>
      <c r="E755" s="47"/>
      <c r="F755" s="47"/>
      <c r="G755" s="47"/>
    </row>
    <row r="756" spans="1:7">
      <c r="A756" s="47"/>
      <c r="B756" s="47"/>
      <c r="C756" s="47"/>
      <c r="D756" s="47"/>
      <c r="E756" s="47"/>
      <c r="F756" s="47"/>
      <c r="G756" s="47"/>
    </row>
    <row r="757" spans="1:7">
      <c r="A757" s="47"/>
      <c r="B757" s="47"/>
      <c r="C757" s="47"/>
      <c r="D757" s="47"/>
      <c r="E757" s="47"/>
      <c r="F757" s="47"/>
      <c r="G757" s="47"/>
    </row>
    <row r="758" spans="1:7">
      <c r="A758" s="47"/>
      <c r="B758" s="47"/>
      <c r="C758" s="47"/>
      <c r="D758" s="47"/>
      <c r="E758" s="47"/>
      <c r="F758" s="47"/>
      <c r="G758" s="47"/>
    </row>
    <row r="759" spans="1:7">
      <c r="A759" s="47"/>
      <c r="B759" s="47"/>
      <c r="C759" s="47"/>
      <c r="D759" s="47"/>
      <c r="E759" s="47"/>
      <c r="F759" s="47"/>
      <c r="G759" s="47"/>
    </row>
    <row r="760" spans="1:7">
      <c r="A760" s="47"/>
      <c r="B760" s="47"/>
      <c r="C760" s="47"/>
      <c r="D760" s="47"/>
      <c r="E760" s="47"/>
      <c r="F760" s="47"/>
      <c r="G760" s="47"/>
    </row>
    <row r="761" spans="1:7">
      <c r="A761" s="47"/>
      <c r="B761" s="47"/>
      <c r="C761" s="47"/>
      <c r="D761" s="47"/>
      <c r="E761" s="47"/>
      <c r="F761" s="47"/>
      <c r="G761" s="47"/>
    </row>
    <row r="762" spans="1:7">
      <c r="A762" s="47"/>
      <c r="B762" s="47"/>
      <c r="C762" s="47"/>
      <c r="D762" s="47"/>
      <c r="E762" s="47"/>
      <c r="F762" s="47"/>
      <c r="G762" s="47"/>
    </row>
    <row r="763" spans="1:7">
      <c r="A763" s="47"/>
      <c r="B763" s="47"/>
      <c r="C763" s="47"/>
      <c r="D763" s="47"/>
      <c r="E763" s="47"/>
      <c r="F763" s="47"/>
      <c r="G763" s="47"/>
    </row>
    <row r="764" spans="1:7">
      <c r="A764" s="47"/>
      <c r="B764" s="47"/>
      <c r="C764" s="47"/>
      <c r="D764" s="47"/>
      <c r="E764" s="47"/>
      <c r="F764" s="47"/>
      <c r="G764" s="47"/>
    </row>
    <row r="765" spans="1:7">
      <c r="A765" s="47"/>
      <c r="B765" s="47"/>
      <c r="C765" s="47"/>
      <c r="D765" s="47"/>
      <c r="E765" s="47"/>
      <c r="F765" s="47"/>
      <c r="G765" s="47"/>
    </row>
    <row r="766" spans="1:7">
      <c r="A766" s="47"/>
      <c r="B766" s="47"/>
      <c r="C766" s="47"/>
      <c r="D766" s="47"/>
      <c r="E766" s="47"/>
      <c r="F766" s="47"/>
      <c r="G766" s="47"/>
    </row>
    <row r="767" spans="1:7">
      <c r="A767" s="47"/>
      <c r="B767" s="47"/>
      <c r="C767" s="47"/>
      <c r="D767" s="47"/>
      <c r="E767" s="47"/>
      <c r="F767" s="47"/>
      <c r="G767" s="47"/>
    </row>
    <row r="768" spans="1:7">
      <c r="A768" s="47"/>
      <c r="B768" s="47"/>
      <c r="C768" s="47"/>
      <c r="D768" s="47"/>
      <c r="E768" s="47"/>
      <c r="F768" s="47"/>
      <c r="G768" s="47"/>
    </row>
    <row r="769" spans="1:7">
      <c r="A769" s="47"/>
      <c r="B769" s="47"/>
      <c r="C769" s="47"/>
      <c r="D769" s="47"/>
      <c r="E769" s="47"/>
      <c r="F769" s="47"/>
      <c r="G769" s="47"/>
    </row>
    <row r="770" spans="1:7">
      <c r="A770" s="47"/>
      <c r="B770" s="47"/>
      <c r="C770" s="47"/>
      <c r="D770" s="47"/>
      <c r="E770" s="47"/>
      <c r="F770" s="47"/>
      <c r="G770" s="47"/>
    </row>
    <row r="771" spans="1:7">
      <c r="A771" s="47"/>
      <c r="B771" s="47"/>
      <c r="C771" s="47"/>
      <c r="D771" s="47"/>
      <c r="E771" s="47"/>
      <c r="F771" s="47"/>
      <c r="G771" s="47"/>
    </row>
    <row r="772" spans="1:7">
      <c r="A772" s="47"/>
      <c r="B772" s="47"/>
      <c r="C772" s="47"/>
      <c r="D772" s="47"/>
      <c r="E772" s="47"/>
      <c r="F772" s="47"/>
      <c r="G772" s="47"/>
    </row>
    <row r="773" spans="1:7">
      <c r="A773" s="47"/>
      <c r="B773" s="47"/>
      <c r="C773" s="47"/>
      <c r="D773" s="47"/>
      <c r="E773" s="47"/>
      <c r="F773" s="47"/>
      <c r="G773" s="47"/>
    </row>
    <row r="774" spans="1:7">
      <c r="A774" s="47"/>
      <c r="B774" s="47"/>
      <c r="C774" s="47"/>
      <c r="D774" s="47"/>
      <c r="E774" s="47"/>
      <c r="F774" s="47"/>
      <c r="G774" s="47"/>
    </row>
    <row r="775" spans="1:7">
      <c r="A775" s="47"/>
      <c r="B775" s="47"/>
      <c r="C775" s="47"/>
      <c r="D775" s="47"/>
      <c r="E775" s="47"/>
      <c r="F775" s="47"/>
      <c r="G775" s="47"/>
    </row>
    <row r="776" spans="1:7">
      <c r="A776" s="47"/>
      <c r="B776" s="47"/>
      <c r="C776" s="47"/>
      <c r="D776" s="47"/>
      <c r="E776" s="47"/>
      <c r="F776" s="47"/>
      <c r="G776" s="47"/>
    </row>
    <row r="777" spans="1:7">
      <c r="A777" s="47"/>
      <c r="B777" s="47"/>
      <c r="C777" s="47"/>
      <c r="D777" s="47"/>
      <c r="E777" s="47"/>
      <c r="F777" s="47"/>
      <c r="G777" s="47"/>
    </row>
    <row r="778" spans="1:7">
      <c r="A778" s="47"/>
      <c r="B778" s="47"/>
      <c r="C778" s="47"/>
      <c r="D778" s="47"/>
      <c r="E778" s="47"/>
      <c r="F778" s="47"/>
      <c r="G778" s="47"/>
    </row>
    <row r="779" spans="1:7">
      <c r="A779" s="47"/>
      <c r="B779" s="47"/>
      <c r="C779" s="47"/>
      <c r="D779" s="47"/>
      <c r="E779" s="47"/>
      <c r="F779" s="47"/>
      <c r="G779" s="47"/>
    </row>
    <row r="780" spans="1:7">
      <c r="A780" s="47"/>
      <c r="B780" s="47"/>
      <c r="C780" s="47"/>
      <c r="D780" s="47"/>
      <c r="E780" s="47"/>
      <c r="F780" s="47"/>
      <c r="G780" s="47"/>
    </row>
    <row r="781" spans="1:7">
      <c r="A781" s="47"/>
      <c r="B781" s="47"/>
      <c r="C781" s="47"/>
      <c r="D781" s="47"/>
      <c r="E781" s="47"/>
      <c r="F781" s="47"/>
      <c r="G781" s="47"/>
    </row>
    <row r="782" spans="1:7">
      <c r="A782" s="47"/>
      <c r="B782" s="47"/>
      <c r="C782" s="47"/>
      <c r="D782" s="47"/>
      <c r="E782" s="47"/>
      <c r="F782" s="47"/>
      <c r="G782" s="47"/>
    </row>
    <row r="783" spans="1:7">
      <c r="A783" s="47"/>
      <c r="B783" s="47"/>
      <c r="C783" s="47"/>
      <c r="D783" s="47"/>
      <c r="E783" s="47"/>
      <c r="F783" s="47"/>
      <c r="G783" s="47"/>
    </row>
    <row r="784" spans="1:7">
      <c r="A784" s="47"/>
      <c r="B784" s="47"/>
      <c r="C784" s="47"/>
      <c r="D784" s="47"/>
      <c r="E784" s="47"/>
      <c r="F784" s="47"/>
      <c r="G784" s="47"/>
    </row>
    <row r="785" spans="1:7">
      <c r="A785" s="47"/>
      <c r="B785" s="47"/>
      <c r="C785" s="47"/>
      <c r="D785" s="47"/>
      <c r="E785" s="47"/>
      <c r="F785" s="47"/>
      <c r="G785" s="47"/>
    </row>
    <row r="786" spans="1:7">
      <c r="A786" s="47"/>
      <c r="B786" s="47"/>
      <c r="C786" s="47"/>
      <c r="D786" s="47"/>
      <c r="E786" s="47"/>
      <c r="F786" s="47"/>
      <c r="G786" s="47"/>
    </row>
    <row r="787" spans="1:7">
      <c r="A787" s="47"/>
      <c r="B787" s="47"/>
      <c r="C787" s="47"/>
      <c r="D787" s="47"/>
      <c r="E787" s="47"/>
      <c r="F787" s="47"/>
      <c r="G787" s="47"/>
    </row>
    <row r="788" spans="1:7">
      <c r="A788" s="47"/>
      <c r="B788" s="47"/>
      <c r="C788" s="47"/>
      <c r="D788" s="47"/>
      <c r="E788" s="47"/>
      <c r="F788" s="47"/>
      <c r="G788" s="47"/>
    </row>
    <row r="789" spans="1:7">
      <c r="A789" s="47"/>
      <c r="B789" s="47"/>
      <c r="C789" s="47"/>
      <c r="D789" s="47"/>
      <c r="E789" s="47"/>
      <c r="F789" s="47"/>
      <c r="G789" s="47"/>
    </row>
    <row r="790" spans="1:7">
      <c r="A790" s="47"/>
      <c r="B790" s="47"/>
      <c r="C790" s="47"/>
      <c r="D790" s="47"/>
      <c r="E790" s="47"/>
      <c r="F790" s="47"/>
      <c r="G790" s="47"/>
    </row>
    <row r="791" spans="1:7">
      <c r="A791" s="47"/>
      <c r="B791" s="47"/>
      <c r="C791" s="47"/>
      <c r="D791" s="47"/>
      <c r="E791" s="47"/>
      <c r="F791" s="47"/>
      <c r="G791" s="47"/>
    </row>
    <row r="792" spans="1:7">
      <c r="A792" s="47"/>
      <c r="B792" s="47"/>
      <c r="C792" s="47"/>
      <c r="D792" s="47"/>
      <c r="E792" s="47"/>
      <c r="F792" s="47"/>
      <c r="G792" s="47"/>
    </row>
    <row r="793" spans="1:7">
      <c r="A793" s="47"/>
      <c r="B793" s="47"/>
      <c r="C793" s="47"/>
      <c r="D793" s="47"/>
      <c r="E793" s="47"/>
      <c r="F793" s="47"/>
      <c r="G793" s="47"/>
    </row>
    <row r="794" spans="1:7">
      <c r="A794" s="47"/>
      <c r="B794" s="47"/>
      <c r="C794" s="47"/>
      <c r="D794" s="47"/>
      <c r="E794" s="47"/>
      <c r="F794" s="47"/>
      <c r="G794" s="47"/>
    </row>
    <row r="795" spans="1:7">
      <c r="A795" s="47"/>
      <c r="B795" s="47"/>
      <c r="C795" s="47"/>
      <c r="D795" s="47"/>
      <c r="E795" s="47"/>
      <c r="F795" s="47"/>
      <c r="G795" s="47"/>
    </row>
    <row r="796" spans="1:7">
      <c r="A796" s="47"/>
      <c r="B796" s="47"/>
      <c r="C796" s="47"/>
      <c r="D796" s="47"/>
      <c r="E796" s="47"/>
      <c r="F796" s="47"/>
      <c r="G796" s="47"/>
    </row>
    <row r="797" spans="1:7">
      <c r="A797" s="47"/>
      <c r="B797" s="47"/>
      <c r="C797" s="47"/>
      <c r="D797" s="47"/>
      <c r="E797" s="47"/>
      <c r="F797" s="47"/>
      <c r="G797" s="47"/>
    </row>
    <row r="798" spans="1:7">
      <c r="A798" s="47"/>
      <c r="B798" s="47"/>
      <c r="C798" s="47"/>
      <c r="D798" s="47"/>
      <c r="E798" s="47"/>
      <c r="F798" s="47"/>
      <c r="G798" s="47"/>
    </row>
    <row r="799" spans="1:7">
      <c r="A799" s="47"/>
      <c r="B799" s="47"/>
      <c r="C799" s="47"/>
      <c r="D799" s="47"/>
      <c r="E799" s="47"/>
      <c r="F799" s="47"/>
      <c r="G799" s="47"/>
    </row>
    <row r="800" spans="1:7">
      <c r="A800" s="47"/>
      <c r="B800" s="47"/>
      <c r="C800" s="47"/>
      <c r="D800" s="47"/>
      <c r="E800" s="47"/>
      <c r="F800" s="47"/>
      <c r="G800" s="47"/>
    </row>
    <row r="801" spans="1:7">
      <c r="A801" s="47"/>
      <c r="B801" s="47"/>
      <c r="C801" s="47"/>
      <c r="D801" s="47"/>
      <c r="E801" s="47"/>
      <c r="F801" s="47"/>
      <c r="G801" s="47"/>
    </row>
    <row r="802" spans="1:7">
      <c r="A802" s="47"/>
      <c r="B802" s="47"/>
      <c r="C802" s="47"/>
      <c r="D802" s="47"/>
      <c r="E802" s="47"/>
      <c r="F802" s="47"/>
      <c r="G802" s="47"/>
    </row>
    <row r="803" spans="1:7">
      <c r="A803" s="47"/>
      <c r="B803" s="47"/>
      <c r="C803" s="47"/>
      <c r="D803" s="47"/>
      <c r="E803" s="47"/>
      <c r="F803" s="47"/>
      <c r="G803" s="47"/>
    </row>
    <row r="804" spans="1:7">
      <c r="A804" s="47"/>
      <c r="B804" s="47"/>
      <c r="C804" s="47"/>
      <c r="D804" s="47"/>
      <c r="E804" s="47"/>
      <c r="F804" s="47"/>
      <c r="G804" s="47"/>
    </row>
    <row r="805" spans="1:7">
      <c r="A805" s="47"/>
      <c r="B805" s="47"/>
      <c r="C805" s="47"/>
      <c r="D805" s="47"/>
      <c r="E805" s="47"/>
      <c r="F805" s="47"/>
      <c r="G805" s="47"/>
    </row>
    <row r="806" spans="1:7">
      <c r="A806" s="47"/>
      <c r="B806" s="47"/>
      <c r="C806" s="47"/>
      <c r="D806" s="47"/>
      <c r="E806" s="47"/>
      <c r="F806" s="47"/>
      <c r="G806" s="47"/>
    </row>
    <row r="807" spans="1:7">
      <c r="A807" s="47"/>
      <c r="B807" s="47"/>
      <c r="C807" s="47"/>
      <c r="D807" s="47"/>
      <c r="E807" s="47"/>
      <c r="F807" s="47"/>
      <c r="G807" s="47"/>
    </row>
    <row r="808" spans="1:7">
      <c r="A808" s="47"/>
      <c r="B808" s="47"/>
      <c r="C808" s="47"/>
      <c r="D808" s="47"/>
      <c r="E808" s="47"/>
      <c r="F808" s="47"/>
      <c r="G808" s="47"/>
    </row>
    <row r="809" spans="1:7">
      <c r="A809" s="47"/>
      <c r="B809" s="47"/>
      <c r="C809" s="47"/>
      <c r="D809" s="47"/>
      <c r="E809" s="47"/>
      <c r="F809" s="47"/>
      <c r="G809" s="47"/>
    </row>
    <row r="810" spans="1:7">
      <c r="A810" s="47"/>
      <c r="B810" s="47"/>
      <c r="C810" s="47"/>
      <c r="D810" s="47"/>
      <c r="E810" s="47"/>
      <c r="F810" s="47"/>
      <c r="G810" s="47"/>
    </row>
    <row r="811" spans="1:7">
      <c r="A811" s="47"/>
      <c r="B811" s="47"/>
      <c r="C811" s="47"/>
      <c r="D811" s="47"/>
      <c r="E811" s="47"/>
      <c r="F811" s="47"/>
      <c r="G811" s="47"/>
    </row>
    <row r="812" spans="1:7">
      <c r="A812" s="47"/>
      <c r="B812" s="47"/>
      <c r="C812" s="47"/>
      <c r="D812" s="47"/>
      <c r="E812" s="47"/>
      <c r="F812" s="47"/>
      <c r="G812" s="47"/>
    </row>
    <row r="813" spans="1:7">
      <c r="A813" s="47"/>
      <c r="B813" s="47"/>
      <c r="C813" s="47"/>
      <c r="D813" s="47"/>
      <c r="E813" s="47"/>
      <c r="F813" s="47"/>
      <c r="G813" s="47"/>
    </row>
    <row r="814" spans="1:7">
      <c r="A814" s="47"/>
      <c r="B814" s="47"/>
      <c r="C814" s="47"/>
      <c r="D814" s="47"/>
      <c r="E814" s="47"/>
      <c r="F814" s="47"/>
      <c r="G814" s="47"/>
    </row>
    <row r="815" spans="1:7">
      <c r="A815" s="47"/>
      <c r="B815" s="47"/>
      <c r="C815" s="47"/>
      <c r="D815" s="47"/>
      <c r="E815" s="47"/>
      <c r="F815" s="47"/>
      <c r="G815" s="47"/>
    </row>
    <row r="816" spans="1:7">
      <c r="A816" s="47"/>
      <c r="B816" s="47"/>
      <c r="C816" s="47"/>
      <c r="D816" s="47"/>
      <c r="E816" s="47"/>
      <c r="F816" s="47"/>
      <c r="G816" s="47"/>
    </row>
    <row r="817" spans="1:7">
      <c r="A817" s="47"/>
      <c r="B817" s="47"/>
      <c r="C817" s="47"/>
      <c r="D817" s="47"/>
      <c r="E817" s="47"/>
      <c r="F817" s="47"/>
      <c r="G817" s="47"/>
    </row>
    <row r="818" spans="1:7">
      <c r="A818" s="47"/>
      <c r="B818" s="47"/>
      <c r="C818" s="47"/>
      <c r="D818" s="47"/>
      <c r="E818" s="47"/>
      <c r="F818" s="47"/>
      <c r="G818" s="47"/>
    </row>
    <row r="819" spans="1:7">
      <c r="A819" s="47"/>
      <c r="B819" s="47"/>
      <c r="C819" s="47"/>
      <c r="D819" s="47"/>
      <c r="E819" s="47"/>
      <c r="F819" s="47"/>
      <c r="G819" s="47"/>
    </row>
    <row r="820" spans="1:7">
      <c r="A820" s="47"/>
      <c r="B820" s="47"/>
      <c r="C820" s="47"/>
      <c r="D820" s="47"/>
      <c r="E820" s="47"/>
      <c r="F820" s="47"/>
      <c r="G820" s="47"/>
    </row>
    <row r="821" spans="1:7">
      <c r="A821" s="47"/>
      <c r="B821" s="47"/>
      <c r="C821" s="47"/>
      <c r="D821" s="47"/>
      <c r="E821" s="47"/>
      <c r="F821" s="47"/>
      <c r="G821" s="47"/>
    </row>
    <row r="822" spans="1:7">
      <c r="A822" s="47"/>
      <c r="B822" s="47"/>
      <c r="C822" s="47"/>
      <c r="D822" s="47"/>
      <c r="E822" s="47"/>
      <c r="F822" s="47"/>
      <c r="G822" s="47"/>
    </row>
    <row r="823" spans="1:7">
      <c r="A823" s="47"/>
      <c r="B823" s="47"/>
      <c r="C823" s="47"/>
      <c r="D823" s="47"/>
      <c r="E823" s="47"/>
      <c r="F823" s="47"/>
      <c r="G823" s="47"/>
    </row>
    <row r="824" spans="1:7">
      <c r="A824" s="47"/>
      <c r="B824" s="47"/>
      <c r="C824" s="47"/>
      <c r="D824" s="47"/>
      <c r="E824" s="47"/>
      <c r="F824" s="47"/>
      <c r="G824" s="47"/>
    </row>
    <row r="825" spans="1:7">
      <c r="A825" s="47"/>
      <c r="B825" s="47"/>
      <c r="C825" s="47"/>
      <c r="D825" s="47"/>
      <c r="E825" s="47"/>
      <c r="F825" s="47"/>
      <c r="G825" s="47"/>
    </row>
    <row r="826" spans="1:7">
      <c r="A826" s="47"/>
      <c r="B826" s="47"/>
      <c r="C826" s="47"/>
      <c r="D826" s="47"/>
      <c r="E826" s="47"/>
      <c r="F826" s="47"/>
      <c r="G826" s="47"/>
    </row>
    <row r="827" spans="1:7">
      <c r="A827" s="47"/>
      <c r="B827" s="47"/>
      <c r="C827" s="47"/>
      <c r="D827" s="47"/>
      <c r="E827" s="47"/>
      <c r="F827" s="47"/>
      <c r="G827" s="47"/>
    </row>
    <row r="828" spans="1:7">
      <c r="A828" s="47"/>
      <c r="B828" s="47"/>
      <c r="C828" s="47"/>
      <c r="D828" s="47"/>
      <c r="E828" s="47"/>
      <c r="F828" s="47"/>
      <c r="G828" s="47"/>
    </row>
    <row r="829" spans="1:7">
      <c r="A829" s="47"/>
      <c r="B829" s="47"/>
      <c r="C829" s="47"/>
      <c r="D829" s="47"/>
      <c r="E829" s="47"/>
      <c r="F829" s="47"/>
      <c r="G829" s="47"/>
    </row>
    <row r="830" spans="1:7">
      <c r="A830" s="47"/>
      <c r="B830" s="47"/>
      <c r="C830" s="47"/>
      <c r="D830" s="47"/>
      <c r="E830" s="47"/>
      <c r="F830" s="47"/>
      <c r="G830" s="47"/>
    </row>
    <row r="831" spans="1:7">
      <c r="A831" s="47"/>
      <c r="B831" s="47"/>
      <c r="C831" s="47"/>
      <c r="D831" s="47"/>
      <c r="E831" s="47"/>
      <c r="F831" s="47"/>
      <c r="G831" s="47"/>
    </row>
    <row r="832" spans="1:7">
      <c r="A832" s="47"/>
      <c r="B832" s="47"/>
      <c r="C832" s="47"/>
      <c r="D832" s="47"/>
      <c r="E832" s="47"/>
      <c r="F832" s="47"/>
      <c r="G832" s="47"/>
    </row>
    <row r="833" spans="1:7">
      <c r="A833" s="47"/>
      <c r="B833" s="47"/>
      <c r="C833" s="47"/>
      <c r="D833" s="47"/>
      <c r="E833" s="47"/>
      <c r="F833" s="47"/>
      <c r="G833" s="47"/>
    </row>
    <row r="834" spans="1:7">
      <c r="A834" s="47"/>
      <c r="B834" s="47"/>
      <c r="C834" s="47"/>
      <c r="D834" s="47"/>
      <c r="E834" s="47"/>
      <c r="F834" s="47"/>
      <c r="G834" s="47"/>
    </row>
    <row r="835" spans="1:7">
      <c r="A835" s="47"/>
      <c r="B835" s="47"/>
      <c r="C835" s="47"/>
      <c r="D835" s="47"/>
      <c r="E835" s="47"/>
      <c r="F835" s="47"/>
      <c r="G835" s="47"/>
    </row>
    <row r="836" spans="1:7">
      <c r="A836" s="47"/>
      <c r="B836" s="47"/>
      <c r="C836" s="47"/>
      <c r="D836" s="47"/>
      <c r="E836" s="47"/>
      <c r="F836" s="47"/>
      <c r="G836" s="47"/>
    </row>
    <row r="837" spans="1:7">
      <c r="A837" s="47"/>
      <c r="B837" s="47"/>
      <c r="C837" s="47"/>
      <c r="D837" s="47"/>
      <c r="E837" s="47"/>
      <c r="F837" s="47"/>
      <c r="G837" s="47"/>
    </row>
    <row r="838" spans="1:7">
      <c r="A838" s="47"/>
      <c r="B838" s="47"/>
      <c r="C838" s="47"/>
      <c r="D838" s="47"/>
      <c r="E838" s="47"/>
      <c r="F838" s="47"/>
      <c r="G838" s="47"/>
    </row>
    <row r="839" spans="1:7">
      <c r="A839" s="47"/>
      <c r="B839" s="47"/>
      <c r="C839" s="47"/>
      <c r="D839" s="47"/>
      <c r="E839" s="47"/>
      <c r="F839" s="47"/>
      <c r="G839" s="47"/>
    </row>
    <row r="840" spans="1:7">
      <c r="A840" s="47"/>
      <c r="B840" s="47"/>
      <c r="C840" s="47"/>
      <c r="D840" s="47"/>
      <c r="E840" s="47"/>
      <c r="F840" s="47"/>
      <c r="G840" s="47"/>
    </row>
    <row r="841" spans="1:7">
      <c r="A841" s="47"/>
      <c r="B841" s="47"/>
      <c r="C841" s="47"/>
      <c r="D841" s="47"/>
      <c r="E841" s="47"/>
      <c r="F841" s="47"/>
      <c r="G841" s="47"/>
    </row>
    <row r="842" spans="1:7">
      <c r="A842" s="47"/>
      <c r="B842" s="47"/>
      <c r="C842" s="47"/>
      <c r="D842" s="47"/>
      <c r="E842" s="47"/>
      <c r="F842" s="47"/>
      <c r="G842" s="47"/>
    </row>
    <row r="843" spans="1:7">
      <c r="A843" s="47"/>
      <c r="B843" s="47"/>
      <c r="C843" s="47"/>
      <c r="D843" s="47"/>
      <c r="E843" s="47"/>
      <c r="F843" s="47"/>
      <c r="G843" s="47"/>
    </row>
    <row r="844" spans="1:7">
      <c r="A844" s="47"/>
      <c r="B844" s="47"/>
      <c r="C844" s="47"/>
      <c r="D844" s="47"/>
      <c r="E844" s="47"/>
      <c r="F844" s="47"/>
      <c r="G844" s="47"/>
    </row>
    <row r="845" spans="1:7">
      <c r="A845" s="47"/>
      <c r="B845" s="47"/>
      <c r="C845" s="47"/>
      <c r="D845" s="47"/>
      <c r="E845" s="47"/>
      <c r="F845" s="47"/>
      <c r="G845" s="47"/>
    </row>
    <row r="846" spans="1:7">
      <c r="A846" s="47"/>
      <c r="B846" s="47"/>
      <c r="C846" s="47"/>
      <c r="D846" s="47"/>
      <c r="E846" s="47"/>
      <c r="F846" s="47"/>
      <c r="G846" s="47"/>
    </row>
    <row r="847" spans="1:7">
      <c r="A847" s="47"/>
      <c r="B847" s="47"/>
      <c r="C847" s="47"/>
      <c r="D847" s="47"/>
      <c r="E847" s="47"/>
      <c r="F847" s="47"/>
      <c r="G847" s="47"/>
    </row>
    <row r="848" spans="1:7">
      <c r="A848" s="47"/>
      <c r="B848" s="47"/>
      <c r="C848" s="47"/>
      <c r="D848" s="47"/>
      <c r="E848" s="47"/>
      <c r="F848" s="47"/>
      <c r="G848" s="47"/>
    </row>
    <row r="849" spans="1:7">
      <c r="A849" s="47"/>
      <c r="B849" s="47"/>
      <c r="C849" s="47"/>
      <c r="D849" s="47"/>
      <c r="E849" s="47"/>
      <c r="F849" s="47"/>
      <c r="G849" s="47"/>
    </row>
    <row r="850" spans="1:7">
      <c r="A850" s="47"/>
      <c r="B850" s="47"/>
      <c r="C850" s="47"/>
      <c r="D850" s="47"/>
      <c r="E850" s="47"/>
      <c r="F850" s="47"/>
      <c r="G850" s="47"/>
    </row>
    <row r="851" spans="1:7">
      <c r="A851" s="47"/>
      <c r="B851" s="47"/>
      <c r="C851" s="47"/>
      <c r="D851" s="47"/>
      <c r="E851" s="47"/>
      <c r="F851" s="47"/>
      <c r="G851" s="47"/>
    </row>
    <row r="852" spans="1:7">
      <c r="A852" s="47"/>
      <c r="B852" s="47"/>
      <c r="C852" s="47"/>
      <c r="D852" s="47"/>
      <c r="E852" s="47"/>
      <c r="F852" s="47"/>
      <c r="G852" s="47"/>
    </row>
    <row r="853" spans="1:7">
      <c r="A853" s="47"/>
      <c r="B853" s="47"/>
      <c r="C853" s="47"/>
      <c r="D853" s="47"/>
      <c r="E853" s="47"/>
      <c r="F853" s="47"/>
      <c r="G853" s="47"/>
    </row>
    <row r="854" spans="1:7">
      <c r="A854" s="47"/>
      <c r="B854" s="47"/>
      <c r="C854" s="47"/>
      <c r="D854" s="47"/>
      <c r="E854" s="47"/>
      <c r="F854" s="47"/>
      <c r="G854" s="47"/>
    </row>
    <row r="855" spans="1:7">
      <c r="A855" s="47"/>
      <c r="B855" s="47"/>
      <c r="C855" s="47"/>
      <c r="D855" s="47"/>
      <c r="E855" s="47"/>
      <c r="F855" s="47"/>
      <c r="G855" s="47"/>
    </row>
    <row r="856" spans="1:7">
      <c r="A856" s="47"/>
      <c r="B856" s="47"/>
      <c r="C856" s="47"/>
      <c r="D856" s="47"/>
      <c r="E856" s="47"/>
      <c r="F856" s="47"/>
      <c r="G856" s="47"/>
    </row>
    <row r="857" spans="1:7">
      <c r="A857" s="47"/>
      <c r="B857" s="47"/>
      <c r="C857" s="47"/>
      <c r="D857" s="47"/>
      <c r="E857" s="47"/>
      <c r="F857" s="47"/>
      <c r="G857" s="47"/>
    </row>
    <row r="858" spans="1:7">
      <c r="A858" s="47"/>
      <c r="B858" s="47"/>
      <c r="C858" s="47"/>
      <c r="D858" s="47"/>
      <c r="E858" s="47"/>
      <c r="F858" s="47"/>
      <c r="G858" s="47"/>
    </row>
    <row r="859" spans="1:7">
      <c r="A859" s="47"/>
      <c r="B859" s="47"/>
      <c r="C859" s="47"/>
      <c r="D859" s="47"/>
      <c r="E859" s="47"/>
      <c r="F859" s="47"/>
      <c r="G859" s="47"/>
    </row>
    <row r="860" spans="1:7">
      <c r="A860" s="47"/>
      <c r="B860" s="47"/>
      <c r="C860" s="47"/>
      <c r="D860" s="47"/>
      <c r="E860" s="47"/>
      <c r="F860" s="47"/>
      <c r="G860" s="47"/>
    </row>
    <row r="861" spans="1:7">
      <c r="A861" s="47"/>
      <c r="B861" s="47"/>
      <c r="C861" s="47"/>
      <c r="D861" s="47"/>
      <c r="E861" s="47"/>
      <c r="F861" s="47"/>
      <c r="G861" s="47"/>
    </row>
    <row r="862" spans="1:7">
      <c r="A862" s="47"/>
      <c r="B862" s="47"/>
      <c r="C862" s="47"/>
      <c r="D862" s="47"/>
      <c r="E862" s="47"/>
      <c r="F862" s="47"/>
      <c r="G862" s="47"/>
    </row>
    <row r="863" spans="1:7">
      <c r="A863" s="47"/>
      <c r="B863" s="47"/>
      <c r="C863" s="47"/>
      <c r="D863" s="47"/>
      <c r="E863" s="47"/>
      <c r="F863" s="47"/>
      <c r="G863" s="47"/>
    </row>
    <row r="864" spans="1:7">
      <c r="A864" s="47"/>
      <c r="B864" s="47"/>
      <c r="C864" s="47"/>
      <c r="D864" s="47"/>
      <c r="E864" s="47"/>
      <c r="F864" s="47"/>
      <c r="G864" s="47"/>
    </row>
    <row r="865" spans="1:7">
      <c r="A865" s="47"/>
      <c r="B865" s="47"/>
      <c r="C865" s="47"/>
      <c r="D865" s="47"/>
      <c r="E865" s="47"/>
      <c r="F865" s="47"/>
      <c r="G865" s="47"/>
    </row>
    <row r="866" spans="1:7">
      <c r="A866" s="47"/>
      <c r="B866" s="47"/>
      <c r="C866" s="47"/>
      <c r="D866" s="47"/>
      <c r="E866" s="47"/>
      <c r="F866" s="47"/>
      <c r="G866" s="47"/>
    </row>
    <row r="867" spans="1:7">
      <c r="A867" s="47"/>
      <c r="B867" s="47"/>
      <c r="C867" s="47"/>
      <c r="D867" s="47"/>
      <c r="E867" s="47"/>
      <c r="F867" s="47"/>
      <c r="G867" s="47"/>
    </row>
    <row r="868" spans="1:7">
      <c r="A868" s="47"/>
      <c r="B868" s="47"/>
      <c r="C868" s="47"/>
      <c r="D868" s="47"/>
      <c r="E868" s="47"/>
      <c r="F868" s="47"/>
      <c r="G868" s="47"/>
    </row>
    <row r="869" spans="1:7">
      <c r="A869" s="47"/>
      <c r="B869" s="47"/>
      <c r="C869" s="47"/>
      <c r="D869" s="47"/>
      <c r="E869" s="47"/>
      <c r="F869" s="47"/>
      <c r="G869" s="47"/>
    </row>
    <row r="870" spans="1:7">
      <c r="A870" s="47"/>
      <c r="B870" s="47"/>
      <c r="C870" s="47"/>
      <c r="D870" s="47"/>
      <c r="E870" s="47"/>
      <c r="F870" s="47"/>
      <c r="G870" s="47"/>
    </row>
    <row r="871" spans="1:7">
      <c r="A871" s="47"/>
      <c r="B871" s="47"/>
      <c r="C871" s="47"/>
      <c r="D871" s="47"/>
      <c r="E871" s="47"/>
      <c r="F871" s="47"/>
      <c r="G871" s="47"/>
    </row>
    <row r="872" spans="1:7">
      <c r="A872" s="47"/>
      <c r="B872" s="47"/>
      <c r="C872" s="47"/>
      <c r="D872" s="47"/>
      <c r="E872" s="47"/>
      <c r="F872" s="47"/>
      <c r="G872" s="47"/>
    </row>
    <row r="873" spans="1:7">
      <c r="A873" s="47"/>
      <c r="B873" s="47"/>
      <c r="C873" s="47"/>
      <c r="D873" s="47"/>
      <c r="E873" s="47"/>
      <c r="F873" s="47"/>
      <c r="G873" s="47"/>
    </row>
    <row r="874" spans="1:7">
      <c r="A874" s="47"/>
      <c r="B874" s="47"/>
      <c r="C874" s="47"/>
      <c r="D874" s="47"/>
      <c r="E874" s="47"/>
      <c r="F874" s="47"/>
      <c r="G874" s="47"/>
    </row>
    <row r="875" spans="1:7">
      <c r="A875" s="47"/>
      <c r="B875" s="47"/>
      <c r="C875" s="47"/>
      <c r="D875" s="47"/>
      <c r="E875" s="47"/>
      <c r="F875" s="47"/>
      <c r="G875" s="47"/>
    </row>
    <row r="876" spans="1:7">
      <c r="A876" s="47"/>
      <c r="B876" s="47"/>
      <c r="C876" s="47"/>
      <c r="D876" s="47"/>
      <c r="E876" s="47"/>
      <c r="F876" s="47"/>
      <c r="G876" s="47"/>
    </row>
    <row r="877" spans="1:7">
      <c r="A877" s="47"/>
      <c r="B877" s="47"/>
      <c r="C877" s="47"/>
      <c r="D877" s="47"/>
      <c r="E877" s="47"/>
      <c r="F877" s="47"/>
      <c r="G877" s="47"/>
    </row>
    <row r="878" spans="1:7">
      <c r="A878" s="47"/>
      <c r="B878" s="47"/>
      <c r="C878" s="47"/>
      <c r="D878" s="47"/>
      <c r="E878" s="47"/>
      <c r="F878" s="47"/>
      <c r="G878" s="47"/>
    </row>
    <row r="879" spans="1:7">
      <c r="A879" s="47"/>
      <c r="B879" s="47"/>
      <c r="C879" s="47"/>
      <c r="D879" s="47"/>
      <c r="E879" s="47"/>
      <c r="F879" s="47"/>
      <c r="G879" s="47"/>
    </row>
    <row r="880" spans="1:7">
      <c r="A880" s="47"/>
      <c r="B880" s="47"/>
      <c r="C880" s="47"/>
      <c r="D880" s="47"/>
      <c r="E880" s="47"/>
      <c r="F880" s="47"/>
      <c r="G880" s="47"/>
    </row>
    <row r="881" spans="1:7">
      <c r="A881" s="47"/>
      <c r="B881" s="47"/>
      <c r="C881" s="47"/>
      <c r="D881" s="47"/>
      <c r="E881" s="47"/>
      <c r="F881" s="47"/>
      <c r="G881" s="47"/>
    </row>
    <row r="882" spans="1:7">
      <c r="A882" s="47"/>
      <c r="B882" s="47"/>
      <c r="C882" s="47"/>
      <c r="D882" s="47"/>
      <c r="E882" s="47"/>
      <c r="F882" s="47"/>
      <c r="G882" s="47"/>
    </row>
    <row r="883" spans="1:7">
      <c r="A883" s="47"/>
      <c r="B883" s="47"/>
      <c r="C883" s="47"/>
      <c r="D883" s="47"/>
      <c r="E883" s="47"/>
      <c r="F883" s="47"/>
      <c r="G883" s="47"/>
    </row>
    <row r="884" spans="1:7">
      <c r="A884" s="47"/>
      <c r="B884" s="47"/>
      <c r="C884" s="47"/>
      <c r="D884" s="47"/>
      <c r="E884" s="47"/>
      <c r="F884" s="47"/>
      <c r="G884" s="47"/>
    </row>
    <row r="885" spans="1:7">
      <c r="A885" s="47"/>
      <c r="B885" s="47"/>
      <c r="C885" s="47"/>
      <c r="D885" s="47"/>
      <c r="E885" s="47"/>
      <c r="F885" s="47"/>
      <c r="G885" s="47"/>
    </row>
    <row r="886" spans="1:7">
      <c r="A886" s="47"/>
      <c r="B886" s="47"/>
      <c r="C886" s="47"/>
      <c r="D886" s="47"/>
      <c r="E886" s="47"/>
      <c r="F886" s="47"/>
      <c r="G886" s="47"/>
    </row>
    <row r="887" spans="1:7">
      <c r="A887" s="47"/>
      <c r="B887" s="47"/>
      <c r="C887" s="47"/>
      <c r="D887" s="47"/>
      <c r="E887" s="47"/>
      <c r="F887" s="47"/>
      <c r="G887" s="47"/>
    </row>
    <row r="888" spans="1:7">
      <c r="A888" s="47"/>
      <c r="B888" s="47"/>
      <c r="C888" s="47"/>
      <c r="D888" s="47"/>
      <c r="E888" s="47"/>
      <c r="F888" s="47"/>
      <c r="G888" s="47"/>
    </row>
    <row r="889" spans="1:7">
      <c r="A889" s="47"/>
      <c r="B889" s="47"/>
      <c r="C889" s="47"/>
      <c r="D889" s="47"/>
      <c r="E889" s="47"/>
      <c r="F889" s="47"/>
      <c r="G889" s="47"/>
    </row>
    <row r="890" spans="1:7">
      <c r="A890" s="47"/>
      <c r="B890" s="47"/>
      <c r="C890" s="47"/>
      <c r="D890" s="47"/>
      <c r="E890" s="47"/>
      <c r="F890" s="47"/>
      <c r="G890" s="47"/>
    </row>
    <row r="891" spans="1:7">
      <c r="A891" s="47"/>
      <c r="B891" s="47"/>
      <c r="C891" s="47"/>
      <c r="D891" s="47"/>
      <c r="E891" s="47"/>
      <c r="F891" s="47"/>
      <c r="G891" s="47"/>
    </row>
    <row r="892" spans="1:7">
      <c r="A892" s="47"/>
      <c r="B892" s="47"/>
      <c r="C892" s="47"/>
      <c r="D892" s="47"/>
      <c r="E892" s="47"/>
      <c r="F892" s="47"/>
      <c r="G892" s="47"/>
    </row>
    <row r="893" spans="1:7">
      <c r="A893" s="47"/>
      <c r="B893" s="47"/>
      <c r="C893" s="47"/>
      <c r="D893" s="47"/>
      <c r="E893" s="47"/>
      <c r="F893" s="47"/>
      <c r="G893" s="47"/>
    </row>
    <row r="894" spans="1:7">
      <c r="A894" s="47"/>
      <c r="B894" s="47"/>
      <c r="C894" s="47"/>
      <c r="D894" s="47"/>
      <c r="E894" s="47"/>
      <c r="F894" s="47"/>
      <c r="G894" s="47"/>
    </row>
    <row r="895" spans="1:7">
      <c r="A895" s="47"/>
      <c r="B895" s="47"/>
      <c r="C895" s="47"/>
      <c r="D895" s="47"/>
      <c r="E895" s="47"/>
      <c r="F895" s="47"/>
      <c r="G895" s="47"/>
    </row>
    <row r="896" spans="1:7">
      <c r="A896" s="47"/>
      <c r="B896" s="47"/>
      <c r="C896" s="47"/>
      <c r="D896" s="47"/>
      <c r="E896" s="47"/>
      <c r="F896" s="47"/>
      <c r="G896" s="47"/>
    </row>
    <row r="897" spans="1:7">
      <c r="A897" s="47"/>
      <c r="B897" s="47"/>
      <c r="C897" s="47"/>
      <c r="D897" s="47"/>
      <c r="E897" s="47"/>
      <c r="F897" s="47"/>
      <c r="G897" s="47"/>
    </row>
    <row r="898" spans="1:7">
      <c r="A898" s="47"/>
      <c r="B898" s="47"/>
      <c r="C898" s="47"/>
      <c r="D898" s="47"/>
      <c r="E898" s="47"/>
      <c r="F898" s="47"/>
      <c r="G898" s="47"/>
    </row>
    <row r="899" spans="1:7">
      <c r="A899" s="47"/>
      <c r="B899" s="47"/>
      <c r="C899" s="47"/>
      <c r="D899" s="47"/>
      <c r="E899" s="47"/>
      <c r="F899" s="47"/>
      <c r="G899" s="47"/>
    </row>
    <row r="900" spans="1:7">
      <c r="A900" s="47"/>
      <c r="B900" s="47"/>
      <c r="C900" s="47"/>
      <c r="D900" s="47"/>
      <c r="E900" s="47"/>
      <c r="F900" s="47"/>
      <c r="G900" s="47"/>
    </row>
    <row r="901" spans="1:7">
      <c r="A901" s="47"/>
      <c r="B901" s="47"/>
      <c r="C901" s="47"/>
      <c r="D901" s="47"/>
      <c r="E901" s="47"/>
      <c r="F901" s="47"/>
      <c r="G901" s="47"/>
    </row>
    <row r="902" spans="1:7">
      <c r="A902" s="47"/>
      <c r="B902" s="47"/>
      <c r="C902" s="47"/>
      <c r="D902" s="47"/>
      <c r="E902" s="47"/>
      <c r="F902" s="47"/>
      <c r="G902" s="47"/>
    </row>
    <row r="903" spans="1:7">
      <c r="A903" s="47"/>
      <c r="B903" s="47"/>
      <c r="C903" s="47"/>
      <c r="D903" s="47"/>
      <c r="E903" s="47"/>
      <c r="F903" s="47"/>
      <c r="G903" s="47"/>
    </row>
    <row r="904" spans="1:7">
      <c r="A904" s="47"/>
      <c r="B904" s="47"/>
      <c r="C904" s="47"/>
      <c r="D904" s="47"/>
      <c r="E904" s="47"/>
      <c r="F904" s="47"/>
      <c r="G904" s="47"/>
    </row>
    <row r="905" spans="1:7">
      <c r="A905" s="47"/>
      <c r="B905" s="47"/>
      <c r="C905" s="47"/>
      <c r="D905" s="47"/>
      <c r="E905" s="47"/>
      <c r="F905" s="47"/>
      <c r="G905" s="47"/>
    </row>
    <row r="906" spans="1:7">
      <c r="A906" s="47"/>
      <c r="B906" s="47"/>
      <c r="C906" s="47"/>
      <c r="D906" s="47"/>
      <c r="E906" s="47"/>
      <c r="F906" s="47"/>
      <c r="G906" s="47"/>
    </row>
    <row r="907" spans="1:7">
      <c r="A907" s="47"/>
      <c r="B907" s="47"/>
      <c r="C907" s="47"/>
      <c r="D907" s="47"/>
      <c r="E907" s="47"/>
      <c r="F907" s="47"/>
      <c r="G907" s="47"/>
    </row>
    <row r="908" spans="1:7">
      <c r="A908" s="47"/>
      <c r="B908" s="47"/>
      <c r="C908" s="47"/>
      <c r="D908" s="47"/>
      <c r="E908" s="47"/>
      <c r="F908" s="47"/>
      <c r="G908" s="47"/>
    </row>
    <row r="909" spans="1:7">
      <c r="A909" s="47"/>
      <c r="B909" s="47"/>
      <c r="C909" s="47"/>
      <c r="D909" s="47"/>
      <c r="E909" s="47"/>
      <c r="F909" s="47"/>
      <c r="G909" s="47"/>
    </row>
    <row r="910" spans="1:7">
      <c r="A910" s="47"/>
      <c r="B910" s="47"/>
      <c r="C910" s="47"/>
      <c r="D910" s="47"/>
      <c r="E910" s="47"/>
      <c r="F910" s="47"/>
      <c r="G910" s="47"/>
    </row>
    <row r="911" spans="1:7">
      <c r="A911" s="47"/>
      <c r="B911" s="47"/>
      <c r="C911" s="47"/>
      <c r="D911" s="47"/>
      <c r="E911" s="47"/>
      <c r="F911" s="47"/>
      <c r="G911" s="47"/>
    </row>
    <row r="912" spans="1:7">
      <c r="A912" s="47"/>
      <c r="B912" s="47"/>
      <c r="C912" s="47"/>
      <c r="D912" s="47"/>
      <c r="E912" s="47"/>
      <c r="F912" s="47"/>
      <c r="G912" s="47"/>
    </row>
    <row r="913" spans="1:7">
      <c r="A913" s="47"/>
      <c r="B913" s="47"/>
      <c r="C913" s="47"/>
      <c r="D913" s="47"/>
      <c r="E913" s="47"/>
      <c r="F913" s="47"/>
      <c r="G913" s="47"/>
    </row>
    <row r="914" spans="1:7">
      <c r="A914" s="47"/>
      <c r="B914" s="47"/>
      <c r="C914" s="47"/>
      <c r="D914" s="47"/>
      <c r="E914" s="47"/>
      <c r="F914" s="47"/>
      <c r="G914" s="47"/>
    </row>
    <row r="915" spans="1:7">
      <c r="A915" s="47"/>
      <c r="B915" s="47"/>
      <c r="C915" s="47"/>
      <c r="D915" s="47"/>
      <c r="E915" s="47"/>
      <c r="F915" s="47"/>
      <c r="G915" s="47"/>
    </row>
    <row r="916" spans="1:7">
      <c r="A916" s="47"/>
      <c r="B916" s="47"/>
      <c r="C916" s="47"/>
      <c r="D916" s="47"/>
      <c r="E916" s="47"/>
      <c r="F916" s="47"/>
      <c r="G916" s="47"/>
    </row>
    <row r="917" spans="1:7">
      <c r="A917" s="47"/>
      <c r="B917" s="47"/>
      <c r="C917" s="47"/>
      <c r="D917" s="47"/>
      <c r="E917" s="47"/>
      <c r="F917" s="47"/>
      <c r="G917" s="47"/>
    </row>
    <row r="918" spans="1:7">
      <c r="A918" s="47"/>
      <c r="B918" s="47"/>
      <c r="C918" s="47"/>
      <c r="D918" s="47"/>
      <c r="E918" s="47"/>
      <c r="F918" s="47"/>
      <c r="G918" s="47"/>
    </row>
    <row r="919" spans="1:7">
      <c r="A919" s="47"/>
      <c r="B919" s="47"/>
      <c r="C919" s="47"/>
      <c r="D919" s="47"/>
      <c r="E919" s="47"/>
      <c r="F919" s="47"/>
      <c r="G919" s="47"/>
    </row>
    <row r="920" spans="1:7">
      <c r="A920" s="47"/>
      <c r="B920" s="47"/>
      <c r="C920" s="47"/>
      <c r="D920" s="47"/>
      <c r="E920" s="47"/>
      <c r="F920" s="47"/>
      <c r="G920" s="47"/>
    </row>
    <row r="921" spans="1:7">
      <c r="A921" s="47"/>
      <c r="B921" s="47"/>
      <c r="C921" s="47"/>
      <c r="D921" s="47"/>
      <c r="E921" s="47"/>
      <c r="F921" s="47"/>
      <c r="G921" s="47"/>
    </row>
    <row r="922" spans="1:7">
      <c r="A922" s="47"/>
      <c r="B922" s="47"/>
      <c r="C922" s="47"/>
      <c r="D922" s="47"/>
      <c r="E922" s="47"/>
      <c r="F922" s="47"/>
      <c r="G922" s="47"/>
    </row>
    <row r="923" spans="1:7">
      <c r="A923" s="47"/>
      <c r="B923" s="47"/>
      <c r="C923" s="47"/>
      <c r="D923" s="47"/>
      <c r="E923" s="47"/>
      <c r="F923" s="47"/>
      <c r="G923" s="47"/>
    </row>
    <row r="924" spans="1:7">
      <c r="A924" s="47"/>
      <c r="B924" s="47"/>
      <c r="C924" s="47"/>
      <c r="D924" s="47"/>
      <c r="E924" s="47"/>
      <c r="F924" s="47"/>
      <c r="G924" s="47"/>
    </row>
    <row r="925" spans="1:7">
      <c r="A925" s="47"/>
      <c r="B925" s="47"/>
      <c r="C925" s="47"/>
      <c r="D925" s="47"/>
      <c r="E925" s="47"/>
      <c r="F925" s="47"/>
      <c r="G925" s="47"/>
    </row>
    <row r="926" spans="1:7">
      <c r="A926" s="47"/>
      <c r="B926" s="47"/>
      <c r="C926" s="47"/>
      <c r="D926" s="47"/>
      <c r="E926" s="47"/>
      <c r="F926" s="47"/>
      <c r="G926" s="47"/>
    </row>
    <row r="927" spans="1:7">
      <c r="A927" s="47"/>
      <c r="B927" s="47"/>
      <c r="C927" s="47"/>
      <c r="D927" s="47"/>
      <c r="E927" s="47"/>
      <c r="F927" s="47"/>
      <c r="G927" s="47"/>
    </row>
    <row r="928" spans="1:7">
      <c r="A928" s="47"/>
      <c r="B928" s="47"/>
      <c r="C928" s="47"/>
      <c r="D928" s="47"/>
      <c r="E928" s="47"/>
      <c r="F928" s="47"/>
      <c r="G928" s="47"/>
    </row>
    <row r="929" spans="1:7">
      <c r="A929" s="47"/>
      <c r="B929" s="47"/>
      <c r="C929" s="47"/>
      <c r="D929" s="47"/>
      <c r="E929" s="47"/>
      <c r="F929" s="47"/>
      <c r="G929" s="47"/>
    </row>
    <row r="930" spans="1:7">
      <c r="A930" s="47"/>
      <c r="B930" s="47"/>
      <c r="C930" s="47"/>
      <c r="D930" s="47"/>
      <c r="E930" s="47"/>
      <c r="F930" s="47"/>
      <c r="G930" s="47"/>
    </row>
    <row r="931" spans="1:7">
      <c r="A931" s="47"/>
      <c r="B931" s="47"/>
      <c r="C931" s="47"/>
      <c r="D931" s="47"/>
      <c r="E931" s="47"/>
      <c r="F931" s="47"/>
      <c r="G931" s="47"/>
    </row>
    <row r="932" spans="1:7">
      <c r="A932" s="47"/>
      <c r="B932" s="47"/>
      <c r="C932" s="47"/>
      <c r="D932" s="47"/>
      <c r="E932" s="47"/>
      <c r="F932" s="47"/>
      <c r="G932" s="47"/>
    </row>
    <row r="933" spans="1:7">
      <c r="A933" s="47"/>
      <c r="B933" s="47"/>
      <c r="C933" s="47"/>
      <c r="D933" s="47"/>
      <c r="E933" s="47"/>
      <c r="F933" s="47"/>
      <c r="G933" s="47"/>
    </row>
    <row r="934" spans="1:7">
      <c r="A934" s="47"/>
      <c r="B934" s="47"/>
      <c r="C934" s="47"/>
      <c r="D934" s="47"/>
      <c r="E934" s="47"/>
      <c r="F934" s="47"/>
      <c r="G934" s="47"/>
    </row>
    <row r="935" spans="1:7">
      <c r="A935" s="47"/>
      <c r="B935" s="47"/>
      <c r="C935" s="47"/>
      <c r="D935" s="47"/>
      <c r="E935" s="47"/>
      <c r="F935" s="47"/>
      <c r="G935" s="47"/>
    </row>
    <row r="936" spans="1:7">
      <c r="A936" s="47"/>
      <c r="B936" s="47"/>
      <c r="C936" s="47"/>
      <c r="D936" s="47"/>
      <c r="E936" s="47"/>
      <c r="F936" s="47"/>
      <c r="G936" s="47"/>
    </row>
    <row r="937" spans="1:7">
      <c r="A937" s="47"/>
      <c r="B937" s="47"/>
      <c r="C937" s="47"/>
      <c r="D937" s="47"/>
      <c r="E937" s="47"/>
      <c r="F937" s="47"/>
      <c r="G937" s="47"/>
    </row>
    <row r="938" spans="1:7">
      <c r="A938" s="47"/>
      <c r="B938" s="47"/>
      <c r="C938" s="47"/>
      <c r="D938" s="47"/>
      <c r="E938" s="47"/>
      <c r="F938" s="47"/>
      <c r="G938" s="47"/>
    </row>
    <row r="939" spans="1:7">
      <c r="A939" s="47"/>
      <c r="B939" s="47"/>
      <c r="C939" s="47"/>
      <c r="D939" s="47"/>
      <c r="E939" s="47"/>
      <c r="F939" s="47"/>
      <c r="G939" s="47"/>
    </row>
    <row r="940" spans="1:7">
      <c r="A940" s="47"/>
      <c r="B940" s="47"/>
      <c r="C940" s="47"/>
      <c r="D940" s="47"/>
      <c r="E940" s="47"/>
      <c r="F940" s="47"/>
      <c r="G940" s="47"/>
    </row>
    <row r="941" spans="1:7">
      <c r="A941" s="47"/>
      <c r="B941" s="47"/>
      <c r="C941" s="47"/>
      <c r="D941" s="47"/>
      <c r="E941" s="47"/>
      <c r="F941" s="47"/>
      <c r="G941" s="47"/>
    </row>
    <row r="942" spans="1:7">
      <c r="A942" s="47"/>
      <c r="B942" s="47"/>
      <c r="C942" s="47"/>
      <c r="D942" s="47"/>
      <c r="E942" s="47"/>
      <c r="F942" s="47"/>
      <c r="G942" s="47"/>
    </row>
    <row r="943" spans="1:7">
      <c r="A943" s="47"/>
      <c r="B943" s="47"/>
      <c r="C943" s="47"/>
      <c r="D943" s="47"/>
      <c r="E943" s="47"/>
      <c r="F943" s="47"/>
      <c r="G943" s="47"/>
    </row>
    <row r="944" spans="1:7">
      <c r="A944" s="47"/>
      <c r="B944" s="47"/>
      <c r="C944" s="47"/>
      <c r="D944" s="47"/>
      <c r="E944" s="47"/>
      <c r="F944" s="47"/>
      <c r="G944" s="47"/>
    </row>
    <row r="945" spans="1:7">
      <c r="A945" s="47"/>
      <c r="B945" s="47"/>
      <c r="C945" s="47"/>
      <c r="D945" s="47"/>
      <c r="E945" s="47"/>
      <c r="F945" s="47"/>
      <c r="G945" s="47"/>
    </row>
    <row r="946" spans="1:7">
      <c r="A946" s="47"/>
      <c r="B946" s="47"/>
      <c r="C946" s="47"/>
      <c r="D946" s="47"/>
      <c r="E946" s="47"/>
      <c r="F946" s="47"/>
      <c r="G946" s="47"/>
    </row>
    <row r="947" spans="1:7">
      <c r="A947" s="47"/>
      <c r="B947" s="47"/>
      <c r="C947" s="47"/>
      <c r="D947" s="47"/>
      <c r="E947" s="47"/>
      <c r="F947" s="47"/>
      <c r="G947" s="47"/>
    </row>
    <row r="948" spans="1:7">
      <c r="A948" s="47"/>
      <c r="B948" s="47"/>
      <c r="C948" s="47"/>
      <c r="D948" s="47"/>
      <c r="E948" s="47"/>
      <c r="F948" s="47"/>
      <c r="G948" s="47"/>
    </row>
    <row r="949" spans="1:7">
      <c r="A949" s="47"/>
      <c r="B949" s="47"/>
      <c r="C949" s="47"/>
      <c r="D949" s="47"/>
      <c r="E949" s="47"/>
      <c r="F949" s="47"/>
      <c r="G949" s="47"/>
    </row>
    <row r="950" spans="1:7">
      <c r="A950" s="47"/>
      <c r="B950" s="47"/>
      <c r="C950" s="47"/>
      <c r="D950" s="47"/>
      <c r="E950" s="47"/>
      <c r="F950" s="47"/>
      <c r="G950" s="47"/>
    </row>
    <row r="951" spans="1:7">
      <c r="A951" s="47"/>
      <c r="B951" s="47"/>
      <c r="C951" s="47"/>
      <c r="D951" s="47"/>
      <c r="E951" s="47"/>
      <c r="F951" s="47"/>
      <c r="G951" s="47"/>
    </row>
    <row r="952" spans="1:7">
      <c r="A952" s="47"/>
      <c r="B952" s="47"/>
      <c r="C952" s="47"/>
      <c r="D952" s="47"/>
      <c r="E952" s="47"/>
      <c r="F952" s="47"/>
      <c r="G952" s="47"/>
    </row>
    <row r="953" spans="1:7">
      <c r="A953" s="47"/>
      <c r="B953" s="47"/>
      <c r="C953" s="47"/>
      <c r="D953" s="47"/>
      <c r="E953" s="47"/>
      <c r="F953" s="47"/>
      <c r="G953" s="47"/>
    </row>
    <row r="954" spans="1:7">
      <c r="A954" s="47"/>
      <c r="B954" s="47"/>
      <c r="C954" s="47"/>
      <c r="D954" s="47"/>
      <c r="E954" s="47"/>
      <c r="F954" s="47"/>
      <c r="G954" s="47"/>
    </row>
    <row r="955" spans="1:7">
      <c r="A955" s="47"/>
      <c r="B955" s="47"/>
      <c r="C955" s="47"/>
      <c r="D955" s="47"/>
      <c r="E955" s="47"/>
      <c r="F955" s="47"/>
      <c r="G955" s="47"/>
    </row>
    <row r="956" spans="1:7">
      <c r="A956" s="47"/>
      <c r="B956" s="47"/>
      <c r="C956" s="47"/>
      <c r="D956" s="47"/>
      <c r="E956" s="47"/>
      <c r="F956" s="47"/>
      <c r="G956" s="47"/>
    </row>
    <row r="957" spans="1:7">
      <c r="A957" s="47"/>
      <c r="B957" s="47"/>
      <c r="C957" s="47"/>
      <c r="D957" s="47"/>
      <c r="E957" s="47"/>
      <c r="F957" s="47"/>
      <c r="G957" s="47"/>
    </row>
    <row r="958" spans="1:7">
      <c r="A958" s="47"/>
      <c r="B958" s="47"/>
      <c r="C958" s="47"/>
      <c r="D958" s="47"/>
      <c r="E958" s="47"/>
      <c r="F958" s="47"/>
      <c r="G958" s="47"/>
    </row>
    <row r="959" spans="1:7">
      <c r="A959" s="47"/>
      <c r="B959" s="47"/>
      <c r="C959" s="47"/>
      <c r="D959" s="47"/>
      <c r="E959" s="47"/>
      <c r="F959" s="47"/>
      <c r="G959" s="47"/>
    </row>
    <row r="960" spans="1:7">
      <c r="A960" s="47"/>
      <c r="B960" s="47"/>
      <c r="C960" s="47"/>
      <c r="D960" s="47"/>
      <c r="E960" s="47"/>
      <c r="F960" s="47"/>
      <c r="G960" s="47"/>
    </row>
    <row r="961" spans="1:7">
      <c r="A961" s="47"/>
      <c r="B961" s="47"/>
      <c r="C961" s="47"/>
      <c r="D961" s="47"/>
      <c r="E961" s="47"/>
      <c r="F961" s="47"/>
      <c r="G961" s="47"/>
    </row>
    <row r="962" spans="1:7">
      <c r="A962" s="47"/>
      <c r="B962" s="47"/>
      <c r="C962" s="47"/>
      <c r="D962" s="47"/>
      <c r="E962" s="47"/>
      <c r="F962" s="47"/>
      <c r="G962" s="47"/>
    </row>
    <row r="963" spans="1:7">
      <c r="A963" s="47"/>
      <c r="B963" s="47"/>
      <c r="C963" s="47"/>
      <c r="D963" s="47"/>
      <c r="E963" s="47"/>
      <c r="F963" s="47"/>
      <c r="G963" s="47"/>
    </row>
    <row r="964" spans="1:7">
      <c r="A964" s="47"/>
      <c r="B964" s="47"/>
      <c r="C964" s="47"/>
      <c r="D964" s="47"/>
      <c r="E964" s="47"/>
      <c r="F964" s="47"/>
      <c r="G964" s="47"/>
    </row>
    <row r="965" spans="1:7">
      <c r="A965" s="47"/>
      <c r="B965" s="47"/>
      <c r="C965" s="47"/>
      <c r="D965" s="47"/>
      <c r="E965" s="47"/>
      <c r="F965" s="47"/>
      <c r="G965" s="47"/>
    </row>
    <row r="966" spans="1:7">
      <c r="A966" s="47"/>
      <c r="B966" s="47"/>
      <c r="C966" s="47"/>
      <c r="D966" s="47"/>
      <c r="E966" s="47"/>
      <c r="F966" s="47"/>
      <c r="G966" s="47"/>
    </row>
    <row r="967" spans="1:7">
      <c r="A967" s="47"/>
      <c r="B967" s="47"/>
      <c r="C967" s="47"/>
      <c r="D967" s="47"/>
      <c r="E967" s="47"/>
      <c r="F967" s="47"/>
      <c r="G967" s="47"/>
    </row>
    <row r="968" spans="1:7">
      <c r="A968" s="47"/>
      <c r="B968" s="47"/>
      <c r="C968" s="47"/>
      <c r="D968" s="47"/>
      <c r="E968" s="47"/>
      <c r="F968" s="47"/>
      <c r="G968" s="47"/>
    </row>
    <row r="969" spans="1:7">
      <c r="A969" s="47"/>
      <c r="B969" s="47"/>
      <c r="C969" s="47"/>
      <c r="D969" s="47"/>
      <c r="E969" s="47"/>
      <c r="F969" s="47"/>
      <c r="G969" s="47"/>
    </row>
    <row r="970" spans="1:7">
      <c r="A970" s="47"/>
      <c r="B970" s="47"/>
      <c r="C970" s="47"/>
      <c r="D970" s="47"/>
      <c r="E970" s="47"/>
      <c r="F970" s="47"/>
      <c r="G970" s="47"/>
    </row>
    <row r="971" spans="1:7">
      <c r="A971" s="47"/>
      <c r="B971" s="47"/>
      <c r="C971" s="47"/>
      <c r="D971" s="47"/>
      <c r="E971" s="47"/>
      <c r="F971" s="47"/>
      <c r="G971" s="47"/>
    </row>
    <row r="972" spans="1:7">
      <c r="A972" s="47"/>
      <c r="B972" s="47"/>
      <c r="C972" s="47"/>
      <c r="D972" s="47"/>
      <c r="E972" s="47"/>
      <c r="F972" s="47"/>
      <c r="G972" s="47"/>
    </row>
    <row r="973" spans="1:7">
      <c r="A973" s="47"/>
      <c r="B973" s="47"/>
      <c r="C973" s="47"/>
      <c r="D973" s="47"/>
      <c r="E973" s="47"/>
      <c r="F973" s="47"/>
      <c r="G973" s="47"/>
    </row>
    <row r="974" spans="1:7">
      <c r="A974" s="47"/>
      <c r="B974" s="47"/>
      <c r="C974" s="47"/>
      <c r="D974" s="47"/>
      <c r="E974" s="47"/>
      <c r="F974" s="47"/>
      <c r="G974" s="47"/>
    </row>
    <row r="975" spans="1:7">
      <c r="A975" s="47"/>
      <c r="B975" s="47"/>
      <c r="C975" s="47"/>
      <c r="D975" s="47"/>
      <c r="E975" s="47"/>
      <c r="F975" s="47"/>
      <c r="G975" s="47"/>
    </row>
    <row r="976" spans="1:7">
      <c r="A976" s="47"/>
      <c r="B976" s="47"/>
      <c r="C976" s="47"/>
      <c r="D976" s="47"/>
      <c r="E976" s="47"/>
      <c r="F976" s="47"/>
      <c r="G976" s="47"/>
    </row>
    <row r="977" spans="1:7">
      <c r="A977" s="47"/>
      <c r="B977" s="47"/>
      <c r="C977" s="47"/>
      <c r="D977" s="47"/>
      <c r="E977" s="47"/>
      <c r="F977" s="47"/>
      <c r="G977" s="47"/>
    </row>
    <row r="978" spans="1:7">
      <c r="A978" s="47"/>
      <c r="B978" s="47"/>
      <c r="C978" s="47"/>
      <c r="D978" s="47"/>
      <c r="E978" s="47"/>
      <c r="F978" s="47"/>
      <c r="G978" s="47"/>
    </row>
    <row r="979" spans="1:7">
      <c r="A979" s="47"/>
      <c r="B979" s="47"/>
      <c r="C979" s="47"/>
      <c r="D979" s="47"/>
      <c r="E979" s="47"/>
      <c r="F979" s="47"/>
      <c r="G979" s="47"/>
    </row>
    <row r="980" spans="1:7">
      <c r="A980" s="47"/>
      <c r="B980" s="47"/>
      <c r="C980" s="47"/>
      <c r="D980" s="47"/>
      <c r="E980" s="47"/>
      <c r="F980" s="47"/>
      <c r="G980" s="47"/>
    </row>
    <row r="981" spans="1:7">
      <c r="A981" s="47"/>
      <c r="B981" s="47"/>
      <c r="C981" s="47"/>
      <c r="D981" s="47"/>
      <c r="E981" s="47"/>
      <c r="F981" s="47"/>
      <c r="G981" s="47"/>
    </row>
    <row r="982" spans="1:7">
      <c r="A982" s="47"/>
      <c r="B982" s="47"/>
      <c r="C982" s="47"/>
      <c r="D982" s="47"/>
      <c r="E982" s="47"/>
      <c r="F982" s="47"/>
      <c r="G982" s="47"/>
    </row>
    <row r="983" spans="1:7">
      <c r="A983" s="47"/>
      <c r="B983" s="47"/>
      <c r="C983" s="47"/>
      <c r="D983" s="47"/>
      <c r="E983" s="47"/>
      <c r="F983" s="47"/>
      <c r="G983" s="47"/>
    </row>
    <row r="984" spans="1:7">
      <c r="A984" s="47"/>
      <c r="B984" s="47"/>
      <c r="C984" s="47"/>
      <c r="D984" s="47"/>
      <c r="E984" s="47"/>
      <c r="F984" s="47"/>
      <c r="G984" s="47"/>
    </row>
    <row r="985" spans="1:7">
      <c r="A985" s="47"/>
      <c r="B985" s="47"/>
      <c r="C985" s="47"/>
      <c r="D985" s="47"/>
      <c r="E985" s="47"/>
      <c r="F985" s="47"/>
      <c r="G985" s="47"/>
    </row>
    <row r="986" spans="1:7">
      <c r="A986" s="47"/>
      <c r="B986" s="47"/>
      <c r="C986" s="47"/>
      <c r="D986" s="47"/>
      <c r="E986" s="47"/>
      <c r="F986" s="47"/>
      <c r="G986" s="47"/>
    </row>
    <row r="987" spans="1:7">
      <c r="A987" s="47"/>
      <c r="B987" s="47"/>
      <c r="C987" s="47"/>
      <c r="D987" s="47"/>
      <c r="E987" s="47"/>
      <c r="F987" s="47"/>
      <c r="G987" s="47"/>
    </row>
    <row r="988" spans="1:7">
      <c r="A988" s="47"/>
      <c r="B988" s="47"/>
      <c r="C988" s="47"/>
      <c r="D988" s="47"/>
      <c r="E988" s="47"/>
      <c r="F988" s="47"/>
      <c r="G988" s="47"/>
    </row>
    <row r="989" spans="1:7">
      <c r="A989" s="47"/>
      <c r="B989" s="47"/>
      <c r="C989" s="47"/>
      <c r="D989" s="47"/>
      <c r="E989" s="47"/>
      <c r="F989" s="47"/>
      <c r="G989" s="47"/>
    </row>
    <row r="990" spans="1:7">
      <c r="A990" s="47"/>
      <c r="B990" s="47"/>
      <c r="C990" s="47"/>
      <c r="D990" s="47"/>
      <c r="E990" s="47"/>
      <c r="F990" s="47"/>
      <c r="G990" s="47"/>
    </row>
    <row r="991" spans="1:7">
      <c r="A991" s="47"/>
      <c r="B991" s="47"/>
      <c r="C991" s="47"/>
      <c r="D991" s="47"/>
      <c r="E991" s="47"/>
      <c r="F991" s="47"/>
      <c r="G991" s="47"/>
    </row>
    <row r="992" spans="1:7">
      <c r="A992" s="47"/>
      <c r="B992" s="47"/>
      <c r="C992" s="47"/>
      <c r="D992" s="47"/>
      <c r="E992" s="47"/>
      <c r="F992" s="47"/>
      <c r="G992" s="47"/>
    </row>
    <row r="993" spans="1:7">
      <c r="A993" s="47"/>
      <c r="B993" s="47"/>
      <c r="C993" s="47"/>
      <c r="D993" s="47"/>
      <c r="E993" s="47"/>
      <c r="F993" s="47"/>
      <c r="G993" s="47"/>
    </row>
    <row r="994" spans="1:7">
      <c r="A994" s="47"/>
      <c r="B994" s="47"/>
      <c r="C994" s="47"/>
      <c r="D994" s="47"/>
      <c r="E994" s="47"/>
      <c r="F994" s="47"/>
      <c r="G994" s="47"/>
    </row>
    <row r="995" spans="1:7">
      <c r="A995" s="47"/>
      <c r="B995" s="47"/>
      <c r="C995" s="47"/>
      <c r="D995" s="47"/>
      <c r="E995" s="47"/>
      <c r="F995" s="47"/>
      <c r="G995" s="47"/>
    </row>
    <row r="996" spans="1:7">
      <c r="A996" s="47"/>
      <c r="B996" s="47"/>
      <c r="C996" s="47"/>
      <c r="D996" s="47"/>
      <c r="E996" s="47"/>
      <c r="F996" s="47"/>
      <c r="G996" s="47"/>
    </row>
    <row r="997" spans="1:7">
      <c r="A997" s="47"/>
      <c r="B997" s="47"/>
      <c r="C997" s="47"/>
      <c r="D997" s="47"/>
      <c r="E997" s="47"/>
      <c r="F997" s="47"/>
      <c r="G997" s="47"/>
    </row>
    <row r="998" spans="1:7">
      <c r="A998" s="47"/>
      <c r="B998" s="47"/>
      <c r="C998" s="47"/>
      <c r="D998" s="47"/>
      <c r="E998" s="47"/>
      <c r="F998" s="47"/>
      <c r="G998" s="47"/>
    </row>
    <row r="999" spans="1:7">
      <c r="A999" s="47"/>
      <c r="B999" s="47"/>
      <c r="C999" s="47"/>
      <c r="D999" s="47"/>
      <c r="E999" s="47"/>
      <c r="F999" s="47"/>
      <c r="G999" s="47"/>
    </row>
    <row r="1000" spans="1:7">
      <c r="A1000" s="47"/>
      <c r="B1000" s="47"/>
      <c r="C1000" s="47"/>
      <c r="D1000" s="47"/>
      <c r="E1000" s="47"/>
      <c r="F1000" s="47"/>
      <c r="G1000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"/>
  <sheetViews>
    <sheetView showGridLines="0" workbookViewId="0"/>
  </sheetViews>
  <sheetFormatPr baseColWidth="10" defaultColWidth="14.42578125" defaultRowHeight="15" customHeight="1"/>
  <cols>
    <col min="1" max="2" width="31.28515625" customWidth="1"/>
    <col min="3" max="3" width="22.42578125" customWidth="1"/>
  </cols>
  <sheetData>
    <row r="1" spans="1:2">
      <c r="A1" s="52" t="s">
        <v>14</v>
      </c>
      <c r="B1" t="s">
        <v>583</v>
      </c>
    </row>
    <row r="2" spans="1:2">
      <c r="A2" t="s">
        <v>568</v>
      </c>
      <c r="B2" s="53">
        <v>31</v>
      </c>
    </row>
    <row r="3" spans="1:2">
      <c r="A3" t="s">
        <v>554</v>
      </c>
      <c r="B3" s="53">
        <v>31</v>
      </c>
    </row>
    <row r="4" spans="1:2">
      <c r="A4" t="s">
        <v>174</v>
      </c>
      <c r="B4" s="53">
        <v>17</v>
      </c>
    </row>
    <row r="5" spans="1:2">
      <c r="A5" t="s">
        <v>580</v>
      </c>
      <c r="B5" s="53">
        <v>6</v>
      </c>
    </row>
    <row r="6" spans="1:2">
      <c r="A6" t="s">
        <v>579</v>
      </c>
      <c r="B6" s="53">
        <v>3</v>
      </c>
    </row>
    <row r="7" spans="1:2">
      <c r="A7" t="s">
        <v>577</v>
      </c>
      <c r="B7" s="53">
        <v>2</v>
      </c>
    </row>
    <row r="8" spans="1:2">
      <c r="A8" t="s">
        <v>108</v>
      </c>
      <c r="B8" s="53">
        <v>2</v>
      </c>
    </row>
    <row r="9" spans="1:2">
      <c r="A9" t="s">
        <v>578</v>
      </c>
      <c r="B9" s="53">
        <v>1</v>
      </c>
    </row>
    <row r="10" spans="1:2">
      <c r="A10" t="s">
        <v>576</v>
      </c>
      <c r="B10" s="53">
        <v>1</v>
      </c>
    </row>
    <row r="11" spans="1:2">
      <c r="A11" t="s">
        <v>560</v>
      </c>
      <c r="B11" s="53">
        <v>1</v>
      </c>
    </row>
    <row r="12" spans="1:2">
      <c r="A12" t="s">
        <v>546</v>
      </c>
      <c r="B12" s="53">
        <v>95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showGridLines="0" workbookViewId="0"/>
  </sheetViews>
  <sheetFormatPr baseColWidth="10" defaultColWidth="14.42578125" defaultRowHeight="15" customHeight="1"/>
  <sheetData>
    <row r="1" spans="1:3">
      <c r="B1" s="52" t="s">
        <v>21</v>
      </c>
      <c r="C1" s="52" t="s">
        <v>565</v>
      </c>
    </row>
    <row r="2" spans="1:3">
      <c r="B2" t="s">
        <v>612</v>
      </c>
      <c r="C2" t="s">
        <v>613</v>
      </c>
    </row>
    <row r="3" spans="1:3">
      <c r="A3" s="52" t="s">
        <v>29</v>
      </c>
    </row>
    <row r="4" spans="1:3">
      <c r="A4" t="s">
        <v>546</v>
      </c>
      <c r="B4" s="53"/>
      <c r="C4" s="5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showGridLines="0" workbookViewId="0">
      <selection activeCell="C22" sqref="C22"/>
    </sheetView>
  </sheetViews>
  <sheetFormatPr baseColWidth="10" defaultColWidth="14.42578125" defaultRowHeight="15" customHeight="1"/>
  <sheetData>
    <row r="1" spans="1:2">
      <c r="A1" s="52" t="s">
        <v>1</v>
      </c>
      <c r="B1" t="s">
        <v>626</v>
      </c>
    </row>
    <row r="2" spans="1:2">
      <c r="A2" t="s">
        <v>547</v>
      </c>
      <c r="B2" s="53">
        <v>54</v>
      </c>
    </row>
    <row r="3" spans="1:2">
      <c r="A3" t="s">
        <v>548</v>
      </c>
      <c r="B3" s="53">
        <v>66</v>
      </c>
    </row>
    <row r="4" spans="1:2">
      <c r="A4" t="s">
        <v>549</v>
      </c>
      <c r="B4" s="53">
        <v>76</v>
      </c>
    </row>
    <row r="5" spans="1:2">
      <c r="A5" t="s">
        <v>550</v>
      </c>
      <c r="B5" s="53">
        <v>60</v>
      </c>
    </row>
    <row r="6" spans="1:2">
      <c r="A6" t="s">
        <v>546</v>
      </c>
      <c r="B6" s="53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"/>
  <sheetViews>
    <sheetView showGridLines="0" workbookViewId="0">
      <selection activeCell="J8" sqref="J8"/>
    </sheetView>
  </sheetViews>
  <sheetFormatPr baseColWidth="10" defaultColWidth="14.42578125" defaultRowHeight="15" customHeight="1"/>
  <sheetData>
    <row r="1" spans="1:2">
      <c r="A1" s="52" t="s">
        <v>8</v>
      </c>
      <c r="B1" t="s">
        <v>606</v>
      </c>
    </row>
    <row r="2" spans="1:2">
      <c r="A2" t="s">
        <v>87</v>
      </c>
      <c r="B2" s="53">
        <v>75</v>
      </c>
    </row>
    <row r="3" spans="1:2">
      <c r="A3" t="s">
        <v>136</v>
      </c>
      <c r="B3" s="53">
        <v>56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showGridLines="0" workbookViewId="0"/>
  </sheetViews>
  <sheetFormatPr baseColWidth="10" defaultColWidth="14.42578125" defaultRowHeight="15" customHeight="1"/>
  <sheetData>
    <row r="1" spans="1:2">
      <c r="A1" s="52" t="s">
        <v>607</v>
      </c>
      <c r="B1" s="52" t="s">
        <v>21</v>
      </c>
    </row>
    <row r="2" spans="1:2">
      <c r="A2" s="52" t="s">
        <v>1</v>
      </c>
      <c r="B2" t="s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4"/>
  <sheetViews>
    <sheetView showGridLines="0" workbookViewId="0"/>
  </sheetViews>
  <sheetFormatPr baseColWidth="10" defaultColWidth="14.42578125" defaultRowHeight="15" customHeight="1"/>
  <cols>
    <col min="1" max="1" width="28.85546875" customWidth="1"/>
    <col min="3" max="3" width="28.85546875" customWidth="1"/>
  </cols>
  <sheetData>
    <row r="1" spans="1:3">
      <c r="A1" s="52" t="s">
        <v>37</v>
      </c>
      <c r="B1" s="52" t="s">
        <v>1</v>
      </c>
      <c r="C1" t="s">
        <v>608</v>
      </c>
    </row>
    <row r="2" spans="1:3">
      <c r="A2">
        <v>0</v>
      </c>
      <c r="B2" t="s">
        <v>547</v>
      </c>
      <c r="C2" s="53">
        <v>31</v>
      </c>
    </row>
    <row r="3" spans="1:3">
      <c r="B3" t="s">
        <v>548</v>
      </c>
      <c r="C3" s="53">
        <v>29</v>
      </c>
    </row>
    <row r="4" spans="1:3">
      <c r="B4" t="s">
        <v>549</v>
      </c>
      <c r="C4" s="53">
        <v>14</v>
      </c>
    </row>
    <row r="5" spans="1:3">
      <c r="B5" t="s">
        <v>550</v>
      </c>
      <c r="C5" s="53">
        <v>21</v>
      </c>
    </row>
    <row r="6" spans="1:3">
      <c r="A6">
        <v>1</v>
      </c>
      <c r="B6" t="s">
        <v>547</v>
      </c>
      <c r="C6" s="53">
        <v>2</v>
      </c>
    </row>
    <row r="7" spans="1:3">
      <c r="B7" t="s">
        <v>548</v>
      </c>
      <c r="C7" s="53">
        <v>1</v>
      </c>
    </row>
    <row r="8" spans="1:3">
      <c r="B8" t="s">
        <v>549</v>
      </c>
      <c r="C8" s="53">
        <v>8</v>
      </c>
    </row>
    <row r="9" spans="1:3">
      <c r="B9" t="s">
        <v>550</v>
      </c>
      <c r="C9" s="53">
        <v>10</v>
      </c>
    </row>
    <row r="10" spans="1:3">
      <c r="A10">
        <v>2</v>
      </c>
      <c r="B10" t="s">
        <v>547</v>
      </c>
      <c r="C10" s="53">
        <v>2</v>
      </c>
    </row>
    <row r="11" spans="1:3">
      <c r="B11" t="s">
        <v>548</v>
      </c>
      <c r="C11" s="53">
        <v>2</v>
      </c>
    </row>
    <row r="12" spans="1:3">
      <c r="B12" t="s">
        <v>549</v>
      </c>
      <c r="C12" s="53">
        <v>3</v>
      </c>
    </row>
    <row r="13" spans="1:3">
      <c r="B13" t="s">
        <v>550</v>
      </c>
      <c r="C13" s="53">
        <v>5</v>
      </c>
    </row>
    <row r="14" spans="1:3">
      <c r="A14">
        <v>3</v>
      </c>
      <c r="B14" t="s">
        <v>549</v>
      </c>
      <c r="C14" s="53">
        <v>3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3"/>
  <sheetViews>
    <sheetView showGridLines="0" workbookViewId="0"/>
  </sheetViews>
  <sheetFormatPr baseColWidth="10" defaultColWidth="14.42578125" defaultRowHeight="15" customHeight="1"/>
  <sheetData>
    <row r="1" spans="1:2">
      <c r="A1" s="52" t="s">
        <v>21</v>
      </c>
      <c r="B1" t="s">
        <v>607</v>
      </c>
    </row>
    <row r="2" spans="1:2">
      <c r="A2" t="s">
        <v>627</v>
      </c>
      <c r="B2" s="53">
        <v>12</v>
      </c>
    </row>
    <row r="3" spans="1:2">
      <c r="A3" t="s">
        <v>628</v>
      </c>
      <c r="B3" s="53">
        <v>51</v>
      </c>
    </row>
    <row r="4" spans="1:2">
      <c r="A4" t="s">
        <v>633</v>
      </c>
      <c r="B4" s="53">
        <v>19</v>
      </c>
    </row>
    <row r="5" spans="1:2">
      <c r="A5" t="s">
        <v>92</v>
      </c>
      <c r="B5" s="53">
        <v>23</v>
      </c>
    </row>
    <row r="6" spans="1:2">
      <c r="A6" t="s">
        <v>634</v>
      </c>
      <c r="B6" s="53">
        <v>26</v>
      </c>
    </row>
    <row r="7" spans="1:2" ht="15" customHeight="1">
      <c r="A7" t="s">
        <v>546</v>
      </c>
      <c r="B7" s="53">
        <v>131</v>
      </c>
    </row>
    <row r="12" spans="1:2">
      <c r="A12" s="13" t="s">
        <v>584</v>
      </c>
      <c r="B12">
        <f>B10-B8</f>
        <v>0</v>
      </c>
    </row>
    <row r="13" spans="1:2">
      <c r="A13" s="13" t="s">
        <v>585</v>
      </c>
      <c r="B13">
        <f>B8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showGridLines="0" zoomScale="85" zoomScaleNormal="85" workbookViewId="0"/>
  </sheetViews>
  <sheetFormatPr baseColWidth="10" defaultColWidth="14.42578125" defaultRowHeight="15" customHeight="1"/>
  <sheetData>
    <row r="1" spans="1:2">
      <c r="A1" s="52" t="s">
        <v>21</v>
      </c>
      <c r="B1" t="s">
        <v>609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44"/>
  <sheetViews>
    <sheetView showGridLines="0" workbookViewId="0"/>
  </sheetViews>
  <sheetFormatPr baseColWidth="10" defaultColWidth="14.42578125" defaultRowHeight="15" customHeight="1"/>
  <sheetData>
    <row r="1" spans="1:13">
      <c r="A1" s="52" t="s">
        <v>21</v>
      </c>
      <c r="B1" t="s">
        <v>607</v>
      </c>
    </row>
    <row r="2" spans="1:13">
      <c r="A2" t="s">
        <v>92</v>
      </c>
      <c r="B2" s="53">
        <v>23</v>
      </c>
    </row>
    <row r="3" spans="1:13">
      <c r="A3" t="s">
        <v>546</v>
      </c>
      <c r="B3" s="53">
        <v>23</v>
      </c>
    </row>
    <row r="6" spans="1:13">
      <c r="L6" s="21" t="s">
        <v>566</v>
      </c>
      <c r="M6" s="22">
        <v>11</v>
      </c>
    </row>
    <row r="7" spans="1:13">
      <c r="L7" s="21" t="s">
        <v>569</v>
      </c>
      <c r="M7" s="22">
        <v>26</v>
      </c>
    </row>
    <row r="8" spans="1:13">
      <c r="L8" s="21" t="s">
        <v>561</v>
      </c>
      <c r="M8" s="22">
        <v>16</v>
      </c>
    </row>
    <row r="9" spans="1:13">
      <c r="L9" s="21" t="s">
        <v>555</v>
      </c>
      <c r="M9" s="22">
        <v>24</v>
      </c>
    </row>
    <row r="10" spans="1:13">
      <c r="L10" s="21" t="s">
        <v>573</v>
      </c>
      <c r="M10" s="22">
        <v>25</v>
      </c>
    </row>
    <row r="11" spans="1:13">
      <c r="L11" s="21" t="s">
        <v>586</v>
      </c>
      <c r="M11" s="22">
        <v>3</v>
      </c>
    </row>
    <row r="12" spans="1:13">
      <c r="L12" s="21" t="s">
        <v>92</v>
      </c>
      <c r="M12" s="22">
        <v>23</v>
      </c>
    </row>
    <row r="13" spans="1:13">
      <c r="L13" s="21" t="s">
        <v>571</v>
      </c>
      <c r="M13" s="22">
        <v>3</v>
      </c>
    </row>
    <row r="17" spans="1:2">
      <c r="A17" s="13" t="s">
        <v>587</v>
      </c>
    </row>
    <row r="18" spans="1:2">
      <c r="A18" s="41" t="s">
        <v>21</v>
      </c>
      <c r="B18" s="41" t="s">
        <v>588</v>
      </c>
    </row>
    <row r="19" spans="1:2">
      <c r="A19" s="40" t="s">
        <v>566</v>
      </c>
      <c r="B19" s="40">
        <v>11</v>
      </c>
    </row>
    <row r="20" spans="1:2">
      <c r="A20" s="40" t="s">
        <v>569</v>
      </c>
      <c r="B20" s="40">
        <v>26</v>
      </c>
    </row>
    <row r="21" spans="1:2">
      <c r="A21" s="40" t="s">
        <v>561</v>
      </c>
      <c r="B21" s="40">
        <v>16</v>
      </c>
    </row>
    <row r="22" spans="1:2">
      <c r="A22" s="40" t="s">
        <v>555</v>
      </c>
      <c r="B22" s="40">
        <v>24</v>
      </c>
    </row>
    <row r="23" spans="1:2">
      <c r="A23" s="40" t="s">
        <v>573</v>
      </c>
      <c r="B23" s="40">
        <v>25</v>
      </c>
    </row>
    <row r="24" spans="1:2">
      <c r="A24" s="40" t="s">
        <v>586</v>
      </c>
      <c r="B24" s="40">
        <v>3</v>
      </c>
    </row>
    <row r="25" spans="1:2">
      <c r="A25" s="40" t="s">
        <v>571</v>
      </c>
      <c r="B25" s="40">
        <v>3</v>
      </c>
    </row>
    <row r="26" spans="1:2">
      <c r="A26" s="40" t="s">
        <v>92</v>
      </c>
      <c r="B26" s="40">
        <v>23</v>
      </c>
    </row>
    <row r="27" spans="1:2">
      <c r="A27" s="40" t="s">
        <v>546</v>
      </c>
      <c r="B27" s="40">
        <v>131</v>
      </c>
    </row>
    <row r="36" spans="1:2">
      <c r="A36" s="21" t="s">
        <v>566</v>
      </c>
      <c r="B36" s="22">
        <v>11</v>
      </c>
    </row>
    <row r="37" spans="1:2">
      <c r="A37" s="21" t="s">
        <v>569</v>
      </c>
      <c r="B37" s="22">
        <v>26</v>
      </c>
    </row>
    <row r="38" spans="1:2">
      <c r="A38" s="21" t="s">
        <v>561</v>
      </c>
      <c r="B38" s="22">
        <v>16</v>
      </c>
    </row>
    <row r="39" spans="1:2">
      <c r="A39" s="21" t="s">
        <v>555</v>
      </c>
      <c r="B39" s="22">
        <v>24</v>
      </c>
    </row>
    <row r="40" spans="1:2">
      <c r="A40" s="21" t="s">
        <v>573</v>
      </c>
      <c r="B40" s="22">
        <v>25</v>
      </c>
    </row>
    <row r="41" spans="1:2">
      <c r="A41" s="21" t="s">
        <v>586</v>
      </c>
      <c r="B41" s="22">
        <v>3</v>
      </c>
    </row>
    <row r="42" spans="1:2">
      <c r="A42" s="21" t="s">
        <v>571</v>
      </c>
      <c r="B42" s="22">
        <v>3</v>
      </c>
    </row>
    <row r="43" spans="1:2">
      <c r="A43" s="21" t="s">
        <v>92</v>
      </c>
      <c r="B43" s="22">
        <v>23</v>
      </c>
    </row>
    <row r="44" spans="1:2">
      <c r="A44" s="46" t="s">
        <v>546</v>
      </c>
      <c r="B44" s="46">
        <v>131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showGridLines="0" workbookViewId="0"/>
  </sheetViews>
  <sheetFormatPr baseColWidth="10" defaultColWidth="14.42578125" defaultRowHeight="15" customHeight="1"/>
  <sheetData>
    <row r="1" spans="1:2">
      <c r="A1" s="52" t="s">
        <v>30</v>
      </c>
      <c r="B1" t="s">
        <v>611</v>
      </c>
    </row>
    <row r="3" spans="1:2">
      <c r="A3" s="52" t="s">
        <v>610</v>
      </c>
      <c r="B3" s="52" t="s">
        <v>21</v>
      </c>
    </row>
    <row r="4" spans="1:2">
      <c r="A4" s="52" t="s">
        <v>1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showGridLines="0" workbookViewId="0"/>
  </sheetViews>
  <sheetFormatPr baseColWidth="10" defaultColWidth="14.42578125" defaultRowHeight="15" customHeight="1"/>
  <sheetData>
    <row r="1" spans="1:2">
      <c r="A1" s="52" t="s">
        <v>30</v>
      </c>
      <c r="B1" t="s">
        <v>611</v>
      </c>
    </row>
    <row r="3" spans="1:2">
      <c r="A3" s="52" t="s">
        <v>610</v>
      </c>
      <c r="B3" s="52" t="s">
        <v>21</v>
      </c>
    </row>
    <row r="4" spans="1:2">
      <c r="A4" s="52" t="s">
        <v>1</v>
      </c>
    </row>
    <row r="5" spans="1:2">
      <c r="A5" t="s">
        <v>546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showGridLines="0" workbookViewId="0"/>
  </sheetViews>
  <sheetFormatPr baseColWidth="10" defaultColWidth="14.42578125" defaultRowHeight="15" customHeight="1"/>
  <sheetData>
    <row r="1" spans="1:3">
      <c r="A1" s="52" t="s">
        <v>606</v>
      </c>
      <c r="B1" s="52" t="s">
        <v>8</v>
      </c>
    </row>
    <row r="2" spans="1:3">
      <c r="A2" s="52" t="s">
        <v>1</v>
      </c>
      <c r="B2" t="s">
        <v>87</v>
      </c>
      <c r="C2" t="s">
        <v>136</v>
      </c>
    </row>
    <row r="3" spans="1:3">
      <c r="A3" t="s">
        <v>547</v>
      </c>
      <c r="B3" s="53">
        <v>18</v>
      </c>
      <c r="C3" s="53">
        <v>17</v>
      </c>
    </row>
    <row r="4" spans="1:3">
      <c r="A4" t="s">
        <v>548</v>
      </c>
      <c r="B4" s="53">
        <v>17</v>
      </c>
      <c r="C4" s="53">
        <v>15</v>
      </c>
    </row>
    <row r="5" spans="1:3">
      <c r="A5" t="s">
        <v>549</v>
      </c>
      <c r="B5" s="53">
        <v>18</v>
      </c>
      <c r="C5" s="53">
        <v>10</v>
      </c>
    </row>
    <row r="6" spans="1:3">
      <c r="A6" t="s">
        <v>550</v>
      </c>
      <c r="B6" s="53">
        <v>22</v>
      </c>
      <c r="C6" s="53">
        <v>14</v>
      </c>
    </row>
    <row r="7" spans="1:3">
      <c r="A7" t="s">
        <v>546</v>
      </c>
      <c r="B7" s="53">
        <v>75</v>
      </c>
      <c r="C7" s="53">
        <v>56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showGridLines="0" workbookViewId="0"/>
  </sheetViews>
  <sheetFormatPr baseColWidth="10" defaultColWidth="14.42578125" defaultRowHeight="15" customHeight="1"/>
  <sheetData>
    <row r="1" spans="1:3">
      <c r="A1" s="52" t="s">
        <v>1</v>
      </c>
      <c r="B1" t="s">
        <v>589</v>
      </c>
      <c r="C1" s="13" t="s">
        <v>589</v>
      </c>
    </row>
    <row r="2" spans="1:3">
      <c r="A2" t="s">
        <v>547</v>
      </c>
      <c r="B2" s="53">
        <v>71.48571428571428</v>
      </c>
      <c r="C2">
        <f>ROUND(B2,0)</f>
        <v>71</v>
      </c>
    </row>
    <row r="3" spans="1:3">
      <c r="A3" t="s">
        <v>548</v>
      </c>
      <c r="B3" s="53">
        <v>69.4375</v>
      </c>
      <c r="C3">
        <f>ROUND(B3,0)</f>
        <v>69</v>
      </c>
    </row>
    <row r="4" spans="1:3">
      <c r="A4" t="s">
        <v>549</v>
      </c>
      <c r="B4" s="53">
        <v>66.535714285714292</v>
      </c>
      <c r="C4">
        <f>ROUND(B4,0)</f>
        <v>67</v>
      </c>
    </row>
    <row r="5" spans="1:3">
      <c r="A5" t="s">
        <v>550</v>
      </c>
      <c r="B5" s="53">
        <v>69.083333333333329</v>
      </c>
      <c r="C5">
        <f>ROUND(B5,0)</f>
        <v>69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baseColWidth="10" defaultColWidth="14.42578125" defaultRowHeight="15" customHeight="1"/>
  <sheetData>
    <row r="1" spans="1:5">
      <c r="A1" s="52" t="s">
        <v>617</v>
      </c>
      <c r="C1" s="52" t="s">
        <v>13</v>
      </c>
    </row>
    <row r="2" spans="1:5">
      <c r="A2" s="52" t="s">
        <v>1</v>
      </c>
      <c r="B2" s="52" t="s">
        <v>65</v>
      </c>
      <c r="C2" t="s">
        <v>130</v>
      </c>
      <c r="D2" t="s">
        <v>89</v>
      </c>
      <c r="E2" t="s">
        <v>546</v>
      </c>
    </row>
    <row r="3" spans="1:5">
      <c r="A3" t="s">
        <v>547</v>
      </c>
      <c r="B3" t="s">
        <v>94</v>
      </c>
      <c r="C3" s="53">
        <v>3</v>
      </c>
      <c r="D3" s="53">
        <v>10</v>
      </c>
      <c r="E3" s="53">
        <v>13</v>
      </c>
    </row>
    <row r="4" spans="1:5">
      <c r="B4" t="s">
        <v>95</v>
      </c>
      <c r="C4" s="53">
        <v>8</v>
      </c>
      <c r="D4" s="53">
        <v>14</v>
      </c>
      <c r="E4" s="53">
        <v>22</v>
      </c>
    </row>
    <row r="5" spans="1:5">
      <c r="A5" t="s">
        <v>629</v>
      </c>
      <c r="C5" s="53">
        <v>11</v>
      </c>
      <c r="D5" s="53">
        <v>24</v>
      </c>
      <c r="E5" s="53">
        <v>35</v>
      </c>
    </row>
    <row r="6" spans="1:5">
      <c r="A6" t="s">
        <v>548</v>
      </c>
      <c r="B6" t="s">
        <v>94</v>
      </c>
      <c r="C6" s="53">
        <v>1</v>
      </c>
      <c r="D6" s="53">
        <v>4</v>
      </c>
      <c r="E6" s="53">
        <v>5</v>
      </c>
    </row>
    <row r="7" spans="1:5">
      <c r="B7" t="s">
        <v>95</v>
      </c>
      <c r="C7" s="53">
        <v>6</v>
      </c>
      <c r="D7" s="53">
        <v>21</v>
      </c>
      <c r="E7" s="53">
        <v>27</v>
      </c>
    </row>
    <row r="8" spans="1:5">
      <c r="A8" t="s">
        <v>630</v>
      </c>
      <c r="C8" s="53">
        <v>7</v>
      </c>
      <c r="D8" s="53">
        <v>25</v>
      </c>
      <c r="E8" s="53">
        <v>32</v>
      </c>
    </row>
    <row r="9" spans="1:5">
      <c r="A9" t="s">
        <v>549</v>
      </c>
      <c r="B9" t="s">
        <v>94</v>
      </c>
      <c r="C9" s="53">
        <v>2</v>
      </c>
      <c r="D9" s="53">
        <v>6</v>
      </c>
      <c r="E9" s="53">
        <v>8</v>
      </c>
    </row>
    <row r="10" spans="1:5">
      <c r="B10" t="s">
        <v>95</v>
      </c>
      <c r="C10" s="53">
        <v>5</v>
      </c>
      <c r="D10" s="53">
        <v>15</v>
      </c>
      <c r="E10" s="53">
        <v>20</v>
      </c>
    </row>
    <row r="11" spans="1:5">
      <c r="A11" t="s">
        <v>631</v>
      </c>
      <c r="C11" s="53">
        <v>7</v>
      </c>
      <c r="D11" s="53">
        <v>21</v>
      </c>
      <c r="E11" s="53">
        <v>28</v>
      </c>
    </row>
    <row r="12" spans="1:5">
      <c r="A12" t="s">
        <v>550</v>
      </c>
      <c r="B12" t="s">
        <v>94</v>
      </c>
      <c r="C12" s="53">
        <v>2</v>
      </c>
      <c r="D12" s="53">
        <v>2</v>
      </c>
      <c r="E12" s="53">
        <v>4</v>
      </c>
    </row>
    <row r="13" spans="1:5">
      <c r="B13" t="s">
        <v>95</v>
      </c>
      <c r="C13" s="53">
        <v>9</v>
      </c>
      <c r="D13" s="53">
        <v>23</v>
      </c>
      <c r="E13" s="53">
        <v>32</v>
      </c>
    </row>
    <row r="14" spans="1:5">
      <c r="A14" t="s">
        <v>632</v>
      </c>
      <c r="C14" s="53">
        <v>11</v>
      </c>
      <c r="D14" s="53">
        <v>25</v>
      </c>
      <c r="E14" s="53">
        <v>36</v>
      </c>
    </row>
    <row r="15" spans="1:5">
      <c r="A15" t="s">
        <v>546</v>
      </c>
      <c r="C15" s="53">
        <v>36</v>
      </c>
      <c r="D15" s="53">
        <v>95</v>
      </c>
      <c r="E15" s="53">
        <v>131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showGridLines="0" workbookViewId="0"/>
  </sheetViews>
  <sheetFormatPr baseColWidth="10" defaultColWidth="14.42578125" defaultRowHeight="15" customHeight="1"/>
  <sheetData>
    <row r="1" spans="1:4">
      <c r="A1" s="52" t="s">
        <v>617</v>
      </c>
      <c r="B1" s="52" t="s">
        <v>13</v>
      </c>
    </row>
    <row r="2" spans="1:4">
      <c r="A2" s="52" t="s">
        <v>1</v>
      </c>
      <c r="B2" t="s">
        <v>130</v>
      </c>
      <c r="C2" t="s">
        <v>89</v>
      </c>
      <c r="D2" t="s">
        <v>546</v>
      </c>
    </row>
    <row r="3" spans="1:4">
      <c r="A3" t="s">
        <v>547</v>
      </c>
      <c r="B3" s="53">
        <v>11</v>
      </c>
      <c r="C3" s="53">
        <v>24</v>
      </c>
      <c r="D3" s="53">
        <v>35</v>
      </c>
    </row>
    <row r="4" spans="1:4">
      <c r="A4" t="s">
        <v>548</v>
      </c>
      <c r="B4" s="53">
        <v>7</v>
      </c>
      <c r="C4" s="53">
        <v>25</v>
      </c>
      <c r="D4" s="53">
        <v>32</v>
      </c>
    </row>
    <row r="5" spans="1:4">
      <c r="A5" t="s">
        <v>549</v>
      </c>
      <c r="B5" s="53">
        <v>7</v>
      </c>
      <c r="C5" s="53">
        <v>21</v>
      </c>
      <c r="D5" s="53">
        <v>28</v>
      </c>
    </row>
    <row r="6" spans="1:4">
      <c r="A6" t="s">
        <v>550</v>
      </c>
      <c r="B6" s="53">
        <v>11</v>
      </c>
      <c r="C6" s="53">
        <v>25</v>
      </c>
      <c r="D6" s="53">
        <v>36</v>
      </c>
    </row>
    <row r="7" spans="1:4">
      <c r="A7" t="s">
        <v>546</v>
      </c>
      <c r="B7" s="53">
        <v>36</v>
      </c>
      <c r="C7" s="53">
        <v>95</v>
      </c>
      <c r="D7" s="53">
        <v>131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showGridLines="0" workbookViewId="0"/>
  </sheetViews>
  <sheetFormatPr baseColWidth="10" defaultColWidth="14.42578125" defaultRowHeight="15" customHeight="1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showGridLines="0" workbookViewId="0"/>
  </sheetViews>
  <sheetFormatPr baseColWidth="10" defaultColWidth="14.42578125" defaultRowHeight="15" customHeight="1"/>
  <cols>
    <col min="2" max="2" width="14.42578125" hidden="1"/>
    <col min="3" max="3" width="17.140625" customWidth="1"/>
  </cols>
  <sheetData>
    <row r="1" spans="1:3">
      <c r="A1" s="52" t="s">
        <v>12</v>
      </c>
      <c r="B1" t="s">
        <v>619</v>
      </c>
      <c r="C1" s="13" t="s">
        <v>590</v>
      </c>
    </row>
    <row r="2" spans="1:3">
      <c r="C2">
        <f>ROUND(B2,0)</f>
        <v>0</v>
      </c>
    </row>
    <row r="3" spans="1:3">
      <c r="A3" s="52" t="s">
        <v>1</v>
      </c>
      <c r="B3" t="s">
        <v>618</v>
      </c>
      <c r="C3" t="e">
        <f>ROUND(B3,0)</f>
        <v>#VALUE!</v>
      </c>
    </row>
    <row r="4" spans="1:3">
      <c r="A4" t="s">
        <v>547</v>
      </c>
      <c r="B4" s="53">
        <v>13.314285714285715</v>
      </c>
      <c r="C4">
        <f>ROUND(B4,0)</f>
        <v>13</v>
      </c>
    </row>
    <row r="5" spans="1:3">
      <c r="A5" t="s">
        <v>548</v>
      </c>
      <c r="B5" s="53">
        <v>17</v>
      </c>
      <c r="C5">
        <f>ROUND(B5,0)</f>
        <v>17</v>
      </c>
    </row>
    <row r="6" spans="1:3" ht="15" customHeight="1">
      <c r="A6" t="s">
        <v>549</v>
      </c>
      <c r="B6" s="53">
        <v>21.535714285714285</v>
      </c>
    </row>
    <row r="7" spans="1:3" ht="15" customHeight="1">
      <c r="A7" t="s">
        <v>550</v>
      </c>
      <c r="B7" s="53">
        <v>14.805555555555555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showGridLines="0" workbookViewId="0"/>
  </sheetViews>
  <sheetFormatPr baseColWidth="10" defaultColWidth="14.42578125" defaultRowHeight="15" customHeight="1"/>
  <sheetData>
    <row r="1" spans="1:3">
      <c r="A1" s="52" t="s">
        <v>606</v>
      </c>
      <c r="B1" s="52" t="s">
        <v>8</v>
      </c>
    </row>
    <row r="2" spans="1:3">
      <c r="A2" s="52" t="s">
        <v>1</v>
      </c>
      <c r="B2" t="s">
        <v>87</v>
      </c>
      <c r="C2" t="s">
        <v>136</v>
      </c>
    </row>
    <row r="3" spans="1:3">
      <c r="A3" t="s">
        <v>547</v>
      </c>
      <c r="B3" s="53">
        <v>18</v>
      </c>
      <c r="C3" s="53">
        <v>17</v>
      </c>
    </row>
    <row r="4" spans="1:3">
      <c r="A4" t="s">
        <v>548</v>
      </c>
      <c r="B4" s="53">
        <v>17</v>
      </c>
      <c r="C4" s="53">
        <v>15</v>
      </c>
    </row>
    <row r="5" spans="1:3">
      <c r="A5" t="s">
        <v>549</v>
      </c>
      <c r="B5" s="53">
        <v>18</v>
      </c>
      <c r="C5" s="53">
        <v>10</v>
      </c>
    </row>
    <row r="6" spans="1:3">
      <c r="A6" t="s">
        <v>550</v>
      </c>
      <c r="B6" s="53">
        <v>22</v>
      </c>
      <c r="C6" s="53">
        <v>14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showGridLines="0" workbookViewId="0"/>
  </sheetViews>
  <sheetFormatPr baseColWidth="10" defaultColWidth="14.42578125" defaultRowHeight="15" customHeight="1"/>
  <sheetData>
    <row r="1" spans="1:4">
      <c r="A1" s="52" t="s">
        <v>620</v>
      </c>
      <c r="B1" s="52" t="s">
        <v>44</v>
      </c>
    </row>
    <row r="2" spans="1:4">
      <c r="A2" s="52" t="s">
        <v>1</v>
      </c>
      <c r="B2" t="s">
        <v>95</v>
      </c>
      <c r="C2" t="s">
        <v>94</v>
      </c>
      <c r="D2" t="s">
        <v>546</v>
      </c>
    </row>
    <row r="3" spans="1:4">
      <c r="A3" t="s">
        <v>547</v>
      </c>
      <c r="B3" s="53">
        <v>30</v>
      </c>
      <c r="C3" s="53">
        <v>5</v>
      </c>
      <c r="D3" s="53">
        <v>35</v>
      </c>
    </row>
    <row r="4" spans="1:4">
      <c r="A4" t="s">
        <v>548</v>
      </c>
      <c r="B4" s="53">
        <v>25</v>
      </c>
      <c r="C4" s="53">
        <v>7</v>
      </c>
      <c r="D4" s="53">
        <v>32</v>
      </c>
    </row>
    <row r="5" spans="1:4">
      <c r="A5" t="s">
        <v>549</v>
      </c>
      <c r="B5" s="53">
        <v>13</v>
      </c>
      <c r="C5" s="53">
        <v>15</v>
      </c>
      <c r="D5" s="53">
        <v>28</v>
      </c>
    </row>
    <row r="6" spans="1:4">
      <c r="A6" t="s">
        <v>550</v>
      </c>
      <c r="B6" s="53">
        <v>10</v>
      </c>
      <c r="C6" s="53">
        <v>26</v>
      </c>
      <c r="D6" s="53">
        <v>36</v>
      </c>
    </row>
    <row r="7" spans="1:4">
      <c r="A7" t="s">
        <v>546</v>
      </c>
      <c r="B7" s="53">
        <v>78</v>
      </c>
      <c r="C7" s="53">
        <v>53</v>
      </c>
      <c r="D7" s="53">
        <v>131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"/>
  <sheetViews>
    <sheetView showGridLines="0" workbookViewId="0"/>
  </sheetViews>
  <sheetFormatPr baseColWidth="10" defaultColWidth="14.42578125" defaultRowHeight="15" customHeight="1"/>
  <cols>
    <col min="1" max="1" width="11.42578125" customWidth="1"/>
    <col min="2" max="2" width="14.42578125" customWidth="1"/>
    <col min="3" max="3" width="9" customWidth="1"/>
    <col min="4" max="4" width="8.85546875" customWidth="1"/>
    <col min="5" max="5" width="12.28515625" customWidth="1"/>
    <col min="6" max="6" width="12" customWidth="1"/>
    <col min="7" max="7" width="9" customWidth="1"/>
    <col min="8" max="8" width="5.5703125" customWidth="1"/>
    <col min="9" max="9" width="4.28515625" customWidth="1"/>
  </cols>
  <sheetData>
    <row r="1" spans="1:9">
      <c r="A1" s="52" t="s">
        <v>65</v>
      </c>
      <c r="B1" t="s">
        <v>94</v>
      </c>
    </row>
    <row r="3" spans="1:9">
      <c r="B3" s="52" t="s">
        <v>565</v>
      </c>
    </row>
    <row r="4" spans="1:9">
      <c r="A4" s="52" t="s">
        <v>1</v>
      </c>
      <c r="B4" t="s">
        <v>70</v>
      </c>
      <c r="C4" t="s">
        <v>75</v>
      </c>
      <c r="D4" t="s">
        <v>74</v>
      </c>
      <c r="E4" t="s">
        <v>76</v>
      </c>
      <c r="F4" t="s">
        <v>69</v>
      </c>
      <c r="G4" t="s">
        <v>73</v>
      </c>
      <c r="H4" t="s">
        <v>71</v>
      </c>
      <c r="I4" t="s">
        <v>72</v>
      </c>
    </row>
    <row r="5" spans="1:9">
      <c r="A5" t="s">
        <v>547</v>
      </c>
      <c r="B5" s="53">
        <v>1</v>
      </c>
      <c r="C5" s="53"/>
      <c r="D5" s="53"/>
      <c r="E5" s="53">
        <v>1</v>
      </c>
      <c r="F5" s="53">
        <v>2</v>
      </c>
      <c r="G5" s="53">
        <v>1</v>
      </c>
      <c r="H5" s="53">
        <v>7</v>
      </c>
      <c r="I5" s="53">
        <v>2</v>
      </c>
    </row>
    <row r="6" spans="1:9">
      <c r="A6" t="s">
        <v>548</v>
      </c>
      <c r="B6" s="53"/>
      <c r="C6" s="53">
        <v>1</v>
      </c>
      <c r="D6" s="53"/>
      <c r="E6" s="53"/>
      <c r="F6" s="53"/>
      <c r="G6" s="53"/>
      <c r="H6" s="53">
        <v>4</v>
      </c>
      <c r="I6" s="53"/>
    </row>
    <row r="7" spans="1:9" ht="15" customHeight="1">
      <c r="A7" t="s">
        <v>549</v>
      </c>
      <c r="B7" s="53"/>
      <c r="C7" s="53"/>
      <c r="D7" s="53">
        <v>2</v>
      </c>
      <c r="E7" s="53"/>
      <c r="F7" s="53"/>
      <c r="G7" s="53"/>
      <c r="H7" s="53">
        <v>6</v>
      </c>
      <c r="I7" s="53"/>
    </row>
    <row r="8" spans="1:9" ht="15" customHeight="1">
      <c r="A8" t="s">
        <v>550</v>
      </c>
      <c r="B8" s="53"/>
      <c r="C8" s="53"/>
      <c r="D8" s="53"/>
      <c r="E8" s="53"/>
      <c r="F8" s="53">
        <v>2</v>
      </c>
      <c r="G8" s="53">
        <v>1</v>
      </c>
      <c r="H8" s="53">
        <v>2</v>
      </c>
      <c r="I8" s="53"/>
    </row>
    <row r="9" spans="1:9" ht="15" customHeight="1">
      <c r="A9" t="s">
        <v>546</v>
      </c>
      <c r="B9" s="53">
        <v>1</v>
      </c>
      <c r="C9" s="53">
        <v>1</v>
      </c>
      <c r="D9" s="53">
        <v>2</v>
      </c>
      <c r="E9" s="53">
        <v>1</v>
      </c>
      <c r="F9" s="53">
        <v>4</v>
      </c>
      <c r="G9" s="53">
        <v>2</v>
      </c>
      <c r="H9" s="53">
        <v>19</v>
      </c>
      <c r="I9" s="53">
        <v>2</v>
      </c>
    </row>
    <row r="10" spans="1:9">
      <c r="D10" s="4"/>
      <c r="F10" s="48"/>
    </row>
  </sheetData>
  <pageMargins left="0.7" right="0.7" top="0.75" bottom="0.75" header="0.3" footer="0.3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showGridLines="0" workbookViewId="0"/>
  </sheetViews>
  <sheetFormatPr baseColWidth="10" defaultColWidth="14.42578125" defaultRowHeight="15" customHeight="1"/>
  <sheetData>
    <row r="1" spans="1:2">
      <c r="A1" s="52" t="s">
        <v>604</v>
      </c>
      <c r="B1" s="52" t="s">
        <v>65</v>
      </c>
    </row>
    <row r="2" spans="1:2">
      <c r="A2" s="52" t="s">
        <v>1</v>
      </c>
      <c r="B2" t="s">
        <v>94</v>
      </c>
    </row>
    <row r="3" spans="1:2">
      <c r="A3" t="s">
        <v>547</v>
      </c>
      <c r="B3" s="53">
        <v>13</v>
      </c>
    </row>
    <row r="4" spans="1:2">
      <c r="A4" t="s">
        <v>548</v>
      </c>
      <c r="B4" s="53">
        <v>5</v>
      </c>
    </row>
    <row r="5" spans="1:2">
      <c r="A5" t="s">
        <v>549</v>
      </c>
      <c r="B5" s="53">
        <v>8</v>
      </c>
    </row>
    <row r="6" spans="1:2">
      <c r="A6" t="s">
        <v>550</v>
      </c>
      <c r="B6" s="53">
        <v>4</v>
      </c>
    </row>
  </sheetData>
  <pageMargins left="0.7" right="0.7" top="0.75" bottom="0.75" header="0.3" footer="0.3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7"/>
  <sheetViews>
    <sheetView showGridLines="0" workbookViewId="0"/>
  </sheetViews>
  <sheetFormatPr baseColWidth="10" defaultColWidth="14.42578125" defaultRowHeight="15" customHeight="1"/>
  <sheetData>
    <row r="1" spans="1:14">
      <c r="A1" s="52" t="s">
        <v>621</v>
      </c>
      <c r="B1" s="52" t="s">
        <v>20</v>
      </c>
    </row>
    <row r="2" spans="1:14">
      <c r="A2" s="52" t="s">
        <v>1</v>
      </c>
      <c r="B2">
        <v>25</v>
      </c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32</v>
      </c>
      <c r="J2">
        <v>33</v>
      </c>
      <c r="K2">
        <v>37</v>
      </c>
      <c r="L2">
        <v>42</v>
      </c>
      <c r="M2">
        <v>45</v>
      </c>
      <c r="N2" t="s">
        <v>546</v>
      </c>
    </row>
    <row r="3" spans="1:14">
      <c r="A3" t="s">
        <v>547</v>
      </c>
      <c r="B3" s="53">
        <v>1</v>
      </c>
      <c r="C3" s="53"/>
      <c r="D3" s="53">
        <v>2</v>
      </c>
      <c r="E3" s="53"/>
      <c r="F3" s="53"/>
      <c r="G3" s="53"/>
      <c r="H3" s="53"/>
      <c r="I3" s="53"/>
      <c r="J3" s="53"/>
      <c r="K3" s="53"/>
      <c r="L3" s="53"/>
      <c r="M3" s="53"/>
      <c r="N3" s="53">
        <v>3</v>
      </c>
    </row>
    <row r="4" spans="1:14">
      <c r="A4" t="s">
        <v>548</v>
      </c>
      <c r="B4" s="53">
        <v>1</v>
      </c>
      <c r="C4" s="53">
        <v>1</v>
      </c>
      <c r="D4" s="53"/>
      <c r="E4" s="53">
        <v>1</v>
      </c>
      <c r="F4" s="53"/>
      <c r="G4" s="53">
        <v>1</v>
      </c>
      <c r="H4" s="53">
        <v>1</v>
      </c>
      <c r="I4" s="53">
        <v>1</v>
      </c>
      <c r="J4" s="53"/>
      <c r="K4" s="53">
        <v>1</v>
      </c>
      <c r="L4" s="53"/>
      <c r="M4" s="53"/>
      <c r="N4" s="53">
        <v>7</v>
      </c>
    </row>
    <row r="5" spans="1:14">
      <c r="A5" t="s">
        <v>549</v>
      </c>
      <c r="B5" s="53"/>
      <c r="C5" s="53">
        <v>2</v>
      </c>
      <c r="D5" s="53">
        <v>1</v>
      </c>
      <c r="E5" s="53">
        <v>1</v>
      </c>
      <c r="F5" s="53">
        <v>3</v>
      </c>
      <c r="G5" s="53">
        <v>1</v>
      </c>
      <c r="H5" s="53">
        <v>1</v>
      </c>
      <c r="I5" s="53"/>
      <c r="J5" s="53">
        <v>1</v>
      </c>
      <c r="K5" s="53"/>
      <c r="L5" s="53">
        <v>1</v>
      </c>
      <c r="M5" s="53"/>
      <c r="N5" s="53">
        <v>11</v>
      </c>
    </row>
    <row r="6" spans="1:14">
      <c r="A6" t="s">
        <v>550</v>
      </c>
      <c r="B6" s="53">
        <v>4</v>
      </c>
      <c r="C6" s="53">
        <v>5</v>
      </c>
      <c r="D6" s="53">
        <v>1</v>
      </c>
      <c r="E6" s="53">
        <v>2</v>
      </c>
      <c r="F6" s="53"/>
      <c r="G6" s="53">
        <v>2</v>
      </c>
      <c r="H6" s="53"/>
      <c r="I6" s="53">
        <v>1</v>
      </c>
      <c r="J6" s="53"/>
      <c r="K6" s="53"/>
      <c r="L6" s="53"/>
      <c r="M6" s="53">
        <v>1</v>
      </c>
      <c r="N6" s="53">
        <v>16</v>
      </c>
    </row>
    <row r="7" spans="1:14">
      <c r="A7" t="s">
        <v>546</v>
      </c>
      <c r="B7" s="53">
        <v>6</v>
      </c>
      <c r="C7" s="53">
        <v>8</v>
      </c>
      <c r="D7" s="53">
        <v>4</v>
      </c>
      <c r="E7" s="53">
        <v>4</v>
      </c>
      <c r="F7" s="53">
        <v>3</v>
      </c>
      <c r="G7" s="53">
        <v>4</v>
      </c>
      <c r="H7" s="53">
        <v>2</v>
      </c>
      <c r="I7" s="53">
        <v>2</v>
      </c>
      <c r="J7" s="53">
        <v>1</v>
      </c>
      <c r="K7" s="53">
        <v>1</v>
      </c>
      <c r="L7" s="53">
        <v>1</v>
      </c>
      <c r="M7" s="53">
        <v>1</v>
      </c>
      <c r="N7" s="53">
        <v>37</v>
      </c>
    </row>
  </sheetData>
  <pageMargins left="0.7" right="0.7" top="0.75" bottom="0.75" header="0.3" footer="0.3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C1:AT6"/>
  <sheetViews>
    <sheetView showGridLines="0" workbookViewId="0"/>
  </sheetViews>
  <sheetFormatPr baseColWidth="10" defaultColWidth="14.42578125" defaultRowHeight="15" customHeight="1"/>
  <cols>
    <col min="1" max="1" width="12.28515625" customWidth="1"/>
    <col min="2" max="2" width="16.28515625" customWidth="1"/>
    <col min="3" max="3" width="17.42578125" hidden="1" customWidth="1"/>
  </cols>
  <sheetData>
    <row r="1" spans="4:46" ht="16.5" customHeight="1">
      <c r="D1" s="50" t="s">
        <v>591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</row>
    <row r="2" spans="4:46">
      <c r="D2">
        <f>ROUND(C2,0)</f>
        <v>0</v>
      </c>
    </row>
    <row r="3" spans="4:46">
      <c r="D3">
        <f>ROUND(C3,0)</f>
        <v>0</v>
      </c>
    </row>
    <row r="4" spans="4:46">
      <c r="D4">
        <f>ROUND(C4,0)</f>
        <v>0</v>
      </c>
    </row>
    <row r="5" spans="4:46">
      <c r="D5">
        <f>ROUND(C5,0)</f>
        <v>0</v>
      </c>
      <c r="AG5" s="46">
        <v>67</v>
      </c>
    </row>
    <row r="6" spans="4:46">
      <c r="D6">
        <f>ROUND(C6,0)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8"/>
  <sheetViews>
    <sheetView showGridLines="0" workbookViewId="0"/>
  </sheetViews>
  <sheetFormatPr baseColWidth="10" defaultColWidth="14.42578125" defaultRowHeight="15" customHeight="1"/>
  <sheetData>
    <row r="1" spans="1:33" ht="16.5" customHeight="1">
      <c r="A1" s="52" t="s">
        <v>29</v>
      </c>
      <c r="B1" t="s">
        <v>611</v>
      </c>
    </row>
    <row r="2" spans="1:33">
      <c r="C2" s="13">
        <v>23</v>
      </c>
    </row>
    <row r="3" spans="1:33">
      <c r="A3" s="52" t="s">
        <v>1</v>
      </c>
      <c r="B3" t="s">
        <v>592</v>
      </c>
      <c r="C3" s="13">
        <v>25</v>
      </c>
    </row>
    <row r="4" spans="1:33">
      <c r="A4" t="s">
        <v>547</v>
      </c>
      <c r="B4" s="53">
        <v>22.714285714285715</v>
      </c>
      <c r="C4" s="13">
        <v>27</v>
      </c>
    </row>
    <row r="5" spans="1:33">
      <c r="A5" t="s">
        <v>548</v>
      </c>
      <c r="B5" s="53">
        <v>25.272727272727273</v>
      </c>
      <c r="C5" s="13">
        <v>29</v>
      </c>
      <c r="AG5" s="46">
        <v>67</v>
      </c>
    </row>
    <row r="6" spans="1:33">
      <c r="A6" t="s">
        <v>549</v>
      </c>
      <c r="B6" s="53">
        <v>26.958333333333332</v>
      </c>
    </row>
    <row r="7" spans="1:33" ht="15" customHeight="1">
      <c r="A7" t="s">
        <v>550</v>
      </c>
      <c r="B7" s="53">
        <v>28.928571428571427</v>
      </c>
    </row>
    <row r="8" spans="1:33" ht="15" customHeight="1">
      <c r="A8" t="s">
        <v>546</v>
      </c>
      <c r="B8" s="53">
        <v>27.057142857142857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"/>
  <sheetViews>
    <sheetView showGridLines="0" workbookViewId="0"/>
  </sheetViews>
  <sheetFormatPr baseColWidth="10" defaultColWidth="14.42578125" defaultRowHeight="15" customHeight="1"/>
  <sheetData>
    <row r="1" spans="1:6">
      <c r="A1" s="52" t="s">
        <v>65</v>
      </c>
      <c r="B1" t="s">
        <v>94</v>
      </c>
    </row>
    <row r="3" spans="1:6">
      <c r="A3" s="52" t="s">
        <v>610</v>
      </c>
      <c r="B3" s="52" t="s">
        <v>30</v>
      </c>
    </row>
    <row r="4" spans="1:6">
      <c r="A4" s="52" t="s">
        <v>1</v>
      </c>
      <c r="B4" t="s">
        <v>643</v>
      </c>
      <c r="C4" t="s">
        <v>644</v>
      </c>
      <c r="D4" t="s">
        <v>645</v>
      </c>
      <c r="E4" t="s">
        <v>646</v>
      </c>
      <c r="F4" t="s">
        <v>546</v>
      </c>
    </row>
    <row r="5" spans="1:6">
      <c r="A5" t="s">
        <v>547</v>
      </c>
      <c r="B5" s="53">
        <v>2</v>
      </c>
      <c r="C5" s="53">
        <v>4</v>
      </c>
      <c r="D5" s="53">
        <v>4</v>
      </c>
      <c r="E5" s="53">
        <v>3</v>
      </c>
      <c r="F5" s="53">
        <v>13</v>
      </c>
    </row>
    <row r="6" spans="1:6">
      <c r="A6" t="s">
        <v>548</v>
      </c>
      <c r="B6" s="53"/>
      <c r="C6" s="53"/>
      <c r="D6" s="53">
        <v>2</v>
      </c>
      <c r="E6" s="53">
        <v>3</v>
      </c>
      <c r="F6" s="53">
        <v>5</v>
      </c>
    </row>
    <row r="7" spans="1:6">
      <c r="A7" t="s">
        <v>549</v>
      </c>
      <c r="B7" s="53">
        <v>1</v>
      </c>
      <c r="C7" s="53">
        <v>1</v>
      </c>
      <c r="D7" s="53">
        <v>6</v>
      </c>
      <c r="E7" s="53"/>
      <c r="F7" s="53">
        <v>8</v>
      </c>
    </row>
    <row r="8" spans="1:6" ht="15" customHeight="1">
      <c r="A8" t="s">
        <v>550</v>
      </c>
      <c r="B8" s="53"/>
      <c r="C8" s="53">
        <v>2</v>
      </c>
      <c r="D8" s="53">
        <v>1</v>
      </c>
      <c r="E8" s="53">
        <v>1</v>
      </c>
      <c r="F8" s="53">
        <v>4</v>
      </c>
    </row>
    <row r="9" spans="1:6" ht="15" customHeight="1">
      <c r="A9" t="s">
        <v>546</v>
      </c>
      <c r="B9" s="53">
        <v>3</v>
      </c>
      <c r="C9" s="53">
        <v>7</v>
      </c>
      <c r="D9" s="53">
        <v>13</v>
      </c>
      <c r="E9" s="53">
        <v>7</v>
      </c>
      <c r="F9" s="53">
        <v>30</v>
      </c>
    </row>
  </sheetData>
  <pageMargins left="0.7" right="0.7" top="0.75" bottom="0.75" header="0.3" footer="0.3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"/>
  <sheetViews>
    <sheetView showGridLines="0" workbookViewId="0"/>
  </sheetViews>
  <sheetFormatPr baseColWidth="10" defaultColWidth="14.42578125" defaultRowHeight="15" customHeight="1"/>
  <sheetData>
    <row r="1" spans="1:5">
      <c r="A1" s="52" t="s">
        <v>622</v>
      </c>
      <c r="B1" s="52" t="s">
        <v>64</v>
      </c>
    </row>
    <row r="2" spans="1:5">
      <c r="A2" s="52" t="s">
        <v>1</v>
      </c>
      <c r="B2" t="s">
        <v>105</v>
      </c>
      <c r="C2" t="s">
        <v>97</v>
      </c>
      <c r="D2" t="s">
        <v>116</v>
      </c>
      <c r="E2" t="s">
        <v>546</v>
      </c>
    </row>
    <row r="3" spans="1:5">
      <c r="A3" t="s">
        <v>547</v>
      </c>
      <c r="B3" s="53">
        <v>27</v>
      </c>
      <c r="C3" s="53">
        <v>6</v>
      </c>
      <c r="D3" s="53">
        <v>2</v>
      </c>
      <c r="E3" s="53">
        <v>35</v>
      </c>
    </row>
    <row r="4" spans="1:5">
      <c r="A4" t="s">
        <v>548</v>
      </c>
      <c r="B4" s="53">
        <v>18</v>
      </c>
      <c r="C4" s="53">
        <v>7</v>
      </c>
      <c r="D4" s="53">
        <v>5</v>
      </c>
      <c r="E4" s="53">
        <v>30</v>
      </c>
    </row>
    <row r="5" spans="1:5">
      <c r="A5" t="s">
        <v>549</v>
      </c>
      <c r="B5" s="53">
        <v>18</v>
      </c>
      <c r="C5" s="53">
        <v>8</v>
      </c>
      <c r="D5" s="53">
        <v>2</v>
      </c>
      <c r="E5" s="53">
        <v>28</v>
      </c>
    </row>
    <row r="6" spans="1:5">
      <c r="A6" t="s">
        <v>550</v>
      </c>
      <c r="B6" s="53">
        <v>23</v>
      </c>
      <c r="C6" s="53">
        <v>5</v>
      </c>
      <c r="D6" s="53">
        <v>8</v>
      </c>
      <c r="E6" s="53">
        <v>36</v>
      </c>
    </row>
    <row r="7" spans="1:5">
      <c r="A7" t="s">
        <v>546</v>
      </c>
      <c r="B7" s="53">
        <v>86</v>
      </c>
      <c r="C7" s="53">
        <v>26</v>
      </c>
      <c r="D7" s="53">
        <v>17</v>
      </c>
      <c r="E7" s="53">
        <v>129</v>
      </c>
    </row>
  </sheetData>
  <pageMargins left="0.7" right="0.7" top="0.75" bottom="0.75" header="0.3" footer="0.3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" customHeight="1"/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5"/>
  <sheetViews>
    <sheetView showGridLines="0" workbookViewId="0"/>
  </sheetViews>
  <sheetFormatPr baseColWidth="10" defaultColWidth="14.42578125" defaultRowHeight="15" customHeight="1"/>
  <cols>
    <col min="9" max="9" width="23.5703125" customWidth="1"/>
  </cols>
  <sheetData>
    <row r="1" spans="1:10">
      <c r="E1" s="13"/>
      <c r="F1" s="13" t="s">
        <v>547</v>
      </c>
      <c r="G1" s="44" t="s">
        <v>175</v>
      </c>
      <c r="H1" s="51" t="s">
        <v>593</v>
      </c>
      <c r="I1" s="22" t="str">
        <f t="shared" ref="I1:I24" si="0">CONCATENATE(F1,"_",G1,"_",H1)</f>
        <v>A_enterale_infecté</v>
      </c>
      <c r="J1" s="22">
        <v>2</v>
      </c>
    </row>
    <row r="2" spans="1:10">
      <c r="E2" s="13"/>
      <c r="F2" s="13" t="s">
        <v>547</v>
      </c>
      <c r="G2" s="44" t="s">
        <v>175</v>
      </c>
      <c r="H2" s="51" t="s">
        <v>594</v>
      </c>
      <c r="I2" s="22" t="str">
        <f t="shared" si="0"/>
        <v>A_enterale_non_infecté</v>
      </c>
      <c r="J2" s="22">
        <v>2</v>
      </c>
    </row>
    <row r="3" spans="1:10">
      <c r="E3" s="13"/>
      <c r="F3" s="13" t="s">
        <v>547</v>
      </c>
      <c r="G3" s="44" t="s">
        <v>301</v>
      </c>
      <c r="H3" s="51" t="s">
        <v>593</v>
      </c>
      <c r="I3" s="22" t="str">
        <f t="shared" si="0"/>
        <v>A_parenteral_infecté</v>
      </c>
      <c r="J3" s="22">
        <v>7</v>
      </c>
    </row>
    <row r="4" spans="1:10">
      <c r="E4" s="13"/>
      <c r="F4" s="13" t="s">
        <v>547</v>
      </c>
      <c r="G4" s="44" t="s">
        <v>301</v>
      </c>
      <c r="H4" s="51" t="s">
        <v>594</v>
      </c>
      <c r="I4" s="22" t="str">
        <f t="shared" si="0"/>
        <v>A_parenteral_non_infecté</v>
      </c>
      <c r="J4" s="22">
        <v>4</v>
      </c>
    </row>
    <row r="5" spans="1:10">
      <c r="E5" s="13"/>
      <c r="F5" s="13" t="s">
        <v>547</v>
      </c>
      <c r="G5" s="21" t="s">
        <v>595</v>
      </c>
      <c r="H5" s="51" t="s">
        <v>593</v>
      </c>
      <c r="I5" s="22" t="str">
        <f t="shared" si="0"/>
        <v>A_sna_infecté</v>
      </c>
      <c r="J5" s="22">
        <v>5</v>
      </c>
    </row>
    <row r="6" spans="1:10">
      <c r="E6" s="13"/>
      <c r="F6" s="13" t="s">
        <v>547</v>
      </c>
      <c r="G6" s="21" t="s">
        <v>595</v>
      </c>
      <c r="H6" s="51" t="s">
        <v>594</v>
      </c>
      <c r="I6" s="22" t="str">
        <f t="shared" si="0"/>
        <v>A_sna_non_infecté</v>
      </c>
      <c r="J6" s="22">
        <v>17</v>
      </c>
    </row>
    <row r="7" spans="1:10">
      <c r="A7" s="52" t="s">
        <v>604</v>
      </c>
      <c r="C7" s="52" t="s">
        <v>65</v>
      </c>
      <c r="E7" s="13"/>
      <c r="F7" s="13" t="s">
        <v>548</v>
      </c>
      <c r="G7" s="44" t="s">
        <v>175</v>
      </c>
      <c r="H7" s="51" t="s">
        <v>593</v>
      </c>
      <c r="I7" s="22" t="str">
        <f t="shared" si="0"/>
        <v>B_enterale_infecté</v>
      </c>
      <c r="J7" s="22"/>
    </row>
    <row r="8" spans="1:10">
      <c r="A8" s="52" t="s">
        <v>1</v>
      </c>
      <c r="B8" s="52" t="s">
        <v>49</v>
      </c>
      <c r="C8" t="s">
        <v>95</v>
      </c>
      <c r="D8" t="s">
        <v>94</v>
      </c>
      <c r="E8" s="13"/>
      <c r="F8" s="13" t="s">
        <v>548</v>
      </c>
      <c r="G8" s="44" t="s">
        <v>175</v>
      </c>
      <c r="H8" s="51" t="s">
        <v>594</v>
      </c>
      <c r="I8" s="22" t="str">
        <f t="shared" si="0"/>
        <v>B_enterale_non_infecté</v>
      </c>
      <c r="J8" s="22">
        <v>3</v>
      </c>
    </row>
    <row r="9" spans="1:10">
      <c r="A9" t="s">
        <v>547</v>
      </c>
      <c r="B9" t="s">
        <v>175</v>
      </c>
      <c r="C9" s="53">
        <v>2</v>
      </c>
      <c r="D9" s="53">
        <v>2</v>
      </c>
      <c r="E9" s="13"/>
      <c r="F9" s="13" t="s">
        <v>548</v>
      </c>
      <c r="G9" s="44" t="s">
        <v>301</v>
      </c>
      <c r="H9" s="51" t="s">
        <v>593</v>
      </c>
      <c r="I9" s="22" t="str">
        <f t="shared" si="0"/>
        <v>B_parenteral_infecté</v>
      </c>
      <c r="J9" s="22">
        <v>26</v>
      </c>
    </row>
    <row r="10" spans="1:10">
      <c r="B10" t="s">
        <v>113</v>
      </c>
      <c r="C10" s="53">
        <v>4</v>
      </c>
      <c r="D10" s="53">
        <v>8</v>
      </c>
      <c r="E10" s="13"/>
      <c r="F10" s="13" t="s">
        <v>548</v>
      </c>
      <c r="G10" s="44" t="s">
        <v>301</v>
      </c>
      <c r="H10" s="51" t="s">
        <v>594</v>
      </c>
      <c r="I10" s="22" t="str">
        <f t="shared" si="0"/>
        <v>B_parenteral_non_infecté</v>
      </c>
      <c r="J10" s="22">
        <v>1</v>
      </c>
    </row>
    <row r="11" spans="1:10">
      <c r="B11" t="s">
        <v>96</v>
      </c>
      <c r="C11" s="53">
        <v>16</v>
      </c>
      <c r="D11" s="53">
        <v>3</v>
      </c>
      <c r="E11" s="13"/>
      <c r="F11" s="13" t="s">
        <v>548</v>
      </c>
      <c r="G11" s="21" t="s">
        <v>595</v>
      </c>
      <c r="H11" s="51" t="s">
        <v>593</v>
      </c>
      <c r="I11" s="22" t="str">
        <f t="shared" si="0"/>
        <v>B_sna_infecté</v>
      </c>
      <c r="J11" s="22">
        <v>2</v>
      </c>
    </row>
    <row r="12" spans="1:10">
      <c r="A12" t="s">
        <v>629</v>
      </c>
      <c r="C12" s="53">
        <v>22</v>
      </c>
      <c r="D12" s="53">
        <v>13</v>
      </c>
      <c r="E12" s="13"/>
      <c r="F12" s="13" t="s">
        <v>548</v>
      </c>
      <c r="G12" s="21" t="s">
        <v>595</v>
      </c>
      <c r="H12" s="51" t="s">
        <v>594</v>
      </c>
      <c r="I12" s="22" t="str">
        <f t="shared" si="0"/>
        <v>B_sna_non_infecté</v>
      </c>
      <c r="J12" s="22">
        <v>2</v>
      </c>
    </row>
    <row r="13" spans="1:10">
      <c r="A13" t="s">
        <v>548</v>
      </c>
      <c r="B13" t="s">
        <v>175</v>
      </c>
      <c r="C13" s="53"/>
      <c r="D13" s="53">
        <v>1</v>
      </c>
      <c r="E13" s="13"/>
      <c r="F13" s="13" t="s">
        <v>549</v>
      </c>
      <c r="G13" s="44" t="s">
        <v>175</v>
      </c>
      <c r="H13" s="51" t="s">
        <v>593</v>
      </c>
      <c r="I13" s="22" t="str">
        <f t="shared" si="0"/>
        <v>C_enterale_infecté</v>
      </c>
      <c r="J13" s="22">
        <v>3</v>
      </c>
    </row>
    <row r="14" spans="1:10">
      <c r="B14" t="s">
        <v>113</v>
      </c>
      <c r="C14" s="53">
        <v>3</v>
      </c>
      <c r="D14" s="53">
        <v>2</v>
      </c>
      <c r="E14" s="13"/>
      <c r="F14" s="13" t="s">
        <v>549</v>
      </c>
      <c r="G14" s="44" t="s">
        <v>175</v>
      </c>
      <c r="H14" s="51" t="s">
        <v>594</v>
      </c>
      <c r="I14" s="22" t="str">
        <f t="shared" si="0"/>
        <v>C_enterale_non_infecté</v>
      </c>
      <c r="J14" s="22"/>
    </row>
    <row r="15" spans="1:10">
      <c r="B15" t="s">
        <v>96</v>
      </c>
      <c r="C15" s="53">
        <v>24</v>
      </c>
      <c r="D15" s="53">
        <v>2</v>
      </c>
      <c r="E15" s="13"/>
      <c r="F15" s="13" t="s">
        <v>549</v>
      </c>
      <c r="G15" s="44" t="s">
        <v>301</v>
      </c>
      <c r="H15" s="51" t="s">
        <v>593</v>
      </c>
      <c r="I15" s="22" t="str">
        <f t="shared" si="0"/>
        <v>C_parenteral_infecté</v>
      </c>
      <c r="J15" s="22">
        <v>16</v>
      </c>
    </row>
    <row r="16" spans="1:10">
      <c r="A16" t="s">
        <v>630</v>
      </c>
      <c r="C16" s="53">
        <v>27</v>
      </c>
      <c r="D16" s="53">
        <v>5</v>
      </c>
      <c r="E16" s="13"/>
      <c r="F16" s="13" t="s">
        <v>549</v>
      </c>
      <c r="G16" s="44" t="s">
        <v>301</v>
      </c>
      <c r="H16" s="51" t="s">
        <v>594</v>
      </c>
      <c r="I16" s="22" t="str">
        <f t="shared" si="0"/>
        <v>C_parenteral_non_infecté</v>
      </c>
      <c r="J16" s="22"/>
    </row>
    <row r="17" spans="1:10">
      <c r="A17" t="s">
        <v>549</v>
      </c>
      <c r="B17" t="s">
        <v>175</v>
      </c>
      <c r="C17" s="53">
        <v>3</v>
      </c>
      <c r="D17" s="53"/>
      <c r="E17" s="13"/>
      <c r="F17" s="13" t="s">
        <v>549</v>
      </c>
      <c r="G17" s="21" t="s">
        <v>595</v>
      </c>
      <c r="H17" s="51" t="s">
        <v>593</v>
      </c>
      <c r="I17" s="22" t="str">
        <f t="shared" si="0"/>
        <v>C_sna_infecté</v>
      </c>
      <c r="J17" s="22">
        <v>4</v>
      </c>
    </row>
    <row r="18" spans="1:10">
      <c r="B18" t="s">
        <v>113</v>
      </c>
      <c r="C18" s="53">
        <v>1</v>
      </c>
      <c r="D18" s="53">
        <v>3</v>
      </c>
      <c r="E18" s="13"/>
      <c r="F18" s="13" t="s">
        <v>549</v>
      </c>
      <c r="G18" s="21" t="s">
        <v>595</v>
      </c>
      <c r="H18" s="51" t="s">
        <v>594</v>
      </c>
      <c r="I18" s="22" t="str">
        <f t="shared" si="0"/>
        <v>C_sna_non_infecté</v>
      </c>
      <c r="J18" s="22">
        <v>5</v>
      </c>
    </row>
    <row r="19" spans="1:10">
      <c r="B19" t="s">
        <v>96</v>
      </c>
      <c r="C19" s="53">
        <v>16</v>
      </c>
      <c r="D19" s="53">
        <v>5</v>
      </c>
      <c r="E19" s="13"/>
      <c r="F19" s="13" t="s">
        <v>550</v>
      </c>
      <c r="G19" s="44" t="s">
        <v>175</v>
      </c>
      <c r="H19" s="51" t="s">
        <v>593</v>
      </c>
      <c r="I19" s="22" t="str">
        <f t="shared" si="0"/>
        <v>D_enterale_infecté</v>
      </c>
      <c r="J19" s="22">
        <v>4</v>
      </c>
    </row>
    <row r="20" spans="1:10">
      <c r="A20" t="s">
        <v>631</v>
      </c>
      <c r="C20" s="53">
        <v>20</v>
      </c>
      <c r="D20" s="53">
        <v>8</v>
      </c>
      <c r="E20" s="13"/>
      <c r="F20" s="13" t="s">
        <v>550</v>
      </c>
      <c r="G20" s="44" t="s">
        <v>175</v>
      </c>
      <c r="H20" s="51" t="s">
        <v>594</v>
      </c>
      <c r="I20" s="22" t="str">
        <f t="shared" si="0"/>
        <v>D_enterale_non_infecté</v>
      </c>
      <c r="J20" s="22"/>
    </row>
    <row r="21" spans="1:10">
      <c r="A21" t="s">
        <v>550</v>
      </c>
      <c r="B21" t="s">
        <v>175</v>
      </c>
      <c r="C21" s="53">
        <v>4</v>
      </c>
      <c r="D21" s="53"/>
      <c r="E21" s="13"/>
      <c r="F21" s="13" t="s">
        <v>550</v>
      </c>
      <c r="G21" s="44" t="s">
        <v>301</v>
      </c>
      <c r="H21" s="51" t="s">
        <v>593</v>
      </c>
      <c r="I21" s="22" t="str">
        <f t="shared" si="0"/>
        <v>D_parenteral_infecté</v>
      </c>
      <c r="J21" s="22">
        <v>28</v>
      </c>
    </row>
    <row r="22" spans="1:10">
      <c r="B22" t="s">
        <v>113</v>
      </c>
      <c r="C22" s="53"/>
      <c r="D22" s="53">
        <v>2</v>
      </c>
      <c r="E22" s="13"/>
      <c r="F22" s="13" t="s">
        <v>550</v>
      </c>
      <c r="G22" s="44" t="s">
        <v>301</v>
      </c>
      <c r="H22" s="51" t="s">
        <v>594</v>
      </c>
      <c r="I22" s="22" t="str">
        <f t="shared" si="0"/>
        <v>D_parenteral_non_infecté</v>
      </c>
      <c r="J22" s="22"/>
    </row>
    <row r="23" spans="1:10">
      <c r="B23" t="s">
        <v>96</v>
      </c>
      <c r="C23" s="53">
        <v>28</v>
      </c>
      <c r="D23" s="53">
        <v>2</v>
      </c>
      <c r="E23" s="13"/>
      <c r="F23" s="13" t="s">
        <v>550</v>
      </c>
      <c r="G23" s="21" t="s">
        <v>595</v>
      </c>
      <c r="H23" s="51" t="s">
        <v>593</v>
      </c>
      <c r="I23" s="22" t="str">
        <f t="shared" si="0"/>
        <v>D_sna_infecté</v>
      </c>
      <c r="J23" s="22">
        <v>2</v>
      </c>
    </row>
    <row r="24" spans="1:10">
      <c r="A24" t="s">
        <v>632</v>
      </c>
      <c r="C24" s="53">
        <v>32</v>
      </c>
      <c r="D24" s="53">
        <v>4</v>
      </c>
      <c r="E24" s="13"/>
      <c r="F24" s="13" t="s">
        <v>550</v>
      </c>
      <c r="G24" s="21" t="s">
        <v>595</v>
      </c>
      <c r="H24" s="51" t="s">
        <v>594</v>
      </c>
      <c r="I24" s="22" t="str">
        <f t="shared" si="0"/>
        <v>D_sna_non_infecté</v>
      </c>
      <c r="J24" s="22">
        <v>3</v>
      </c>
    </row>
    <row r="25" spans="1:10">
      <c r="G25" s="44"/>
      <c r="H25" s="51"/>
      <c r="I25" s="2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showGridLines="0" workbookViewId="0"/>
  </sheetViews>
  <sheetFormatPr baseColWidth="10" defaultColWidth="14.42578125" defaultRowHeight="15" customHeight="1"/>
  <sheetData>
    <row r="1" spans="1:2">
      <c r="A1" s="52" t="s">
        <v>49</v>
      </c>
      <c r="B1" t="s">
        <v>113</v>
      </c>
    </row>
    <row r="2" spans="1:2">
      <c r="A2" s="52" t="s">
        <v>65</v>
      </c>
      <c r="B2" t="s">
        <v>94</v>
      </c>
    </row>
    <row r="4" spans="1:2">
      <c r="A4" s="52" t="s">
        <v>1</v>
      </c>
      <c r="B4" t="s">
        <v>596</v>
      </c>
    </row>
    <row r="5" spans="1:2">
      <c r="A5" t="s">
        <v>547</v>
      </c>
      <c r="B5" s="53">
        <v>8</v>
      </c>
    </row>
    <row r="6" spans="1:2" ht="15" customHeight="1">
      <c r="A6" t="s">
        <v>548</v>
      </c>
      <c r="B6" s="53">
        <v>2</v>
      </c>
    </row>
    <row r="7" spans="1:2" ht="15" customHeight="1">
      <c r="A7" t="s">
        <v>549</v>
      </c>
      <c r="B7" s="53">
        <v>3</v>
      </c>
    </row>
    <row r="8" spans="1:2" ht="15" customHeight="1">
      <c r="A8" t="s">
        <v>550</v>
      </c>
      <c r="B8" s="53">
        <v>2</v>
      </c>
    </row>
  </sheetData>
  <pageMargins left="0.7" right="0.7" top="0.75" bottom="0.75" header="0.3" footer="0.3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8"/>
  <sheetViews>
    <sheetView showGridLines="0" workbookViewId="0"/>
  </sheetViews>
  <sheetFormatPr baseColWidth="10" defaultColWidth="14.42578125" defaultRowHeight="15" customHeight="1"/>
  <sheetData>
    <row r="1" spans="1:3">
      <c r="A1" s="52" t="s">
        <v>49</v>
      </c>
      <c r="B1" t="s">
        <v>113</v>
      </c>
    </row>
    <row r="3" spans="1:3">
      <c r="A3" s="52" t="s">
        <v>604</v>
      </c>
      <c r="B3" s="52" t="s">
        <v>65</v>
      </c>
    </row>
    <row r="4" spans="1:3">
      <c r="A4" s="52" t="s">
        <v>1</v>
      </c>
      <c r="B4" t="s">
        <v>94</v>
      </c>
      <c r="C4" t="s">
        <v>95</v>
      </c>
    </row>
    <row r="5" spans="1:3">
      <c r="A5" t="s">
        <v>547</v>
      </c>
      <c r="B5" s="53">
        <v>8</v>
      </c>
      <c r="C5" s="53">
        <v>4</v>
      </c>
    </row>
    <row r="6" spans="1:3">
      <c r="A6" t="s">
        <v>548</v>
      </c>
      <c r="B6" s="53">
        <v>2</v>
      </c>
      <c r="C6" s="53">
        <v>3</v>
      </c>
    </row>
    <row r="7" spans="1:3" ht="15" customHeight="1">
      <c r="A7" t="s">
        <v>549</v>
      </c>
      <c r="B7" s="53">
        <v>3</v>
      </c>
      <c r="C7" s="53">
        <v>1</v>
      </c>
    </row>
    <row r="8" spans="1:3" ht="15" customHeight="1">
      <c r="A8" t="s">
        <v>550</v>
      </c>
      <c r="B8" s="53">
        <v>2</v>
      </c>
      <c r="C8" s="53"/>
    </row>
  </sheetData>
  <pageMargins left="0.7" right="0.7" top="0.75" bottom="0.75" header="0.3" footer="0.3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showGridLines="0" workbookViewId="0"/>
  </sheetViews>
  <sheetFormatPr baseColWidth="10" defaultColWidth="14.42578125" defaultRowHeight="15" customHeight="1"/>
  <sheetData>
    <row r="1" spans="1:4">
      <c r="A1" s="52" t="s">
        <v>605</v>
      </c>
      <c r="B1" s="52" t="s">
        <v>49</v>
      </c>
    </row>
    <row r="2" spans="1:4">
      <c r="A2" s="52" t="s">
        <v>1</v>
      </c>
      <c r="B2" t="s">
        <v>96</v>
      </c>
      <c r="C2" t="s">
        <v>113</v>
      </c>
      <c r="D2" t="s">
        <v>175</v>
      </c>
    </row>
    <row r="3" spans="1:4">
      <c r="A3" t="s">
        <v>547</v>
      </c>
      <c r="B3" s="53">
        <v>19</v>
      </c>
      <c r="C3" s="53">
        <v>12</v>
      </c>
      <c r="D3" s="53">
        <v>4</v>
      </c>
    </row>
    <row r="4" spans="1:4">
      <c r="A4" t="s">
        <v>548</v>
      </c>
      <c r="B4" s="53">
        <v>26</v>
      </c>
      <c r="C4" s="53">
        <v>5</v>
      </c>
      <c r="D4" s="53">
        <v>1</v>
      </c>
    </row>
    <row r="5" spans="1:4">
      <c r="A5" t="s">
        <v>549</v>
      </c>
      <c r="B5" s="53">
        <v>21</v>
      </c>
      <c r="C5" s="53">
        <v>4</v>
      </c>
      <c r="D5" s="53">
        <v>3</v>
      </c>
    </row>
    <row r="6" spans="1:4">
      <c r="A6" t="s">
        <v>550</v>
      </c>
      <c r="B6" s="53">
        <v>30</v>
      </c>
      <c r="C6" s="53">
        <v>2</v>
      </c>
      <c r="D6" s="53">
        <v>4</v>
      </c>
    </row>
    <row r="7" spans="1:4">
      <c r="A7" t="s">
        <v>546</v>
      </c>
      <c r="B7" s="53">
        <v>96</v>
      </c>
      <c r="C7" s="53">
        <v>23</v>
      </c>
      <c r="D7" s="53">
        <v>12</v>
      </c>
    </row>
  </sheetData>
  <pageMargins left="0.7" right="0.7" top="0.75" bottom="0.75" header="0.3" footer="0.3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7"/>
  <sheetViews>
    <sheetView showGridLines="0" workbookViewId="0"/>
  </sheetViews>
  <sheetFormatPr baseColWidth="10" defaultColWidth="14.42578125" defaultRowHeight="15" customHeight="1"/>
  <sheetData>
    <row r="1" spans="1:2">
      <c r="A1" s="52" t="s">
        <v>604</v>
      </c>
      <c r="B1" s="52" t="s">
        <v>65</v>
      </c>
    </row>
    <row r="2" spans="1:2">
      <c r="A2" s="52" t="s">
        <v>1</v>
      </c>
      <c r="B2" t="s">
        <v>94</v>
      </c>
    </row>
    <row r="3" spans="1:2">
      <c r="A3" t="s">
        <v>547</v>
      </c>
      <c r="B3" s="53">
        <v>13</v>
      </c>
    </row>
    <row r="4" spans="1:2">
      <c r="A4" t="s">
        <v>548</v>
      </c>
      <c r="B4" s="53">
        <v>5</v>
      </c>
    </row>
    <row r="5" spans="1:2">
      <c r="A5" t="s">
        <v>549</v>
      </c>
      <c r="B5" s="53">
        <v>8</v>
      </c>
    </row>
    <row r="6" spans="1:2">
      <c r="A6" t="s">
        <v>550</v>
      </c>
      <c r="B6" s="53">
        <v>4</v>
      </c>
    </row>
    <row r="7" spans="1:2">
      <c r="A7" t="s">
        <v>546</v>
      </c>
      <c r="B7" s="53">
        <v>30</v>
      </c>
    </row>
  </sheetData>
  <pageMargins left="0.7" right="0.7" top="0.75" bottom="0.75" header="0.3" footer="0.3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7"/>
  <sheetViews>
    <sheetView showGridLines="0" workbookViewId="0"/>
  </sheetViews>
  <sheetFormatPr baseColWidth="10" defaultColWidth="14.42578125" defaultRowHeight="15" customHeight="1"/>
  <sheetData>
    <row r="1" spans="1:50">
      <c r="A1" s="52" t="s">
        <v>602</v>
      </c>
      <c r="B1" s="52" t="s">
        <v>17</v>
      </c>
    </row>
    <row r="2" spans="1:50">
      <c r="A2" s="52" t="s">
        <v>1</v>
      </c>
      <c r="B2">
        <v>38</v>
      </c>
      <c r="C2">
        <v>42</v>
      </c>
      <c r="D2">
        <v>43</v>
      </c>
      <c r="E2">
        <v>44</v>
      </c>
      <c r="F2">
        <v>46</v>
      </c>
      <c r="G2">
        <v>47</v>
      </c>
      <c r="H2">
        <v>48</v>
      </c>
      <c r="I2">
        <v>50</v>
      </c>
      <c r="J2">
        <v>51</v>
      </c>
      <c r="K2">
        <v>52</v>
      </c>
      <c r="L2">
        <v>53</v>
      </c>
      <c r="M2">
        <v>54</v>
      </c>
      <c r="N2">
        <v>55</v>
      </c>
      <c r="O2">
        <v>56</v>
      </c>
      <c r="P2">
        <v>57</v>
      </c>
      <c r="Q2">
        <v>58</v>
      </c>
      <c r="R2">
        <v>59</v>
      </c>
      <c r="S2">
        <v>60</v>
      </c>
      <c r="T2">
        <v>61</v>
      </c>
      <c r="U2">
        <v>62</v>
      </c>
      <c r="V2">
        <v>63</v>
      </c>
      <c r="W2">
        <v>64</v>
      </c>
      <c r="X2">
        <v>65</v>
      </c>
      <c r="Y2">
        <v>65.400000000000006</v>
      </c>
      <c r="Z2">
        <v>66</v>
      </c>
      <c r="AA2">
        <v>68</v>
      </c>
      <c r="AB2">
        <v>69</v>
      </c>
      <c r="AC2">
        <v>70</v>
      </c>
      <c r="AD2">
        <v>71</v>
      </c>
      <c r="AE2">
        <v>72</v>
      </c>
      <c r="AF2">
        <v>74</v>
      </c>
      <c r="AG2">
        <v>75</v>
      </c>
      <c r="AH2">
        <v>77</v>
      </c>
      <c r="AI2">
        <v>78</v>
      </c>
      <c r="AJ2">
        <v>80</v>
      </c>
      <c r="AK2">
        <v>82</v>
      </c>
      <c r="AL2">
        <v>84</v>
      </c>
      <c r="AM2">
        <v>85</v>
      </c>
      <c r="AN2">
        <v>86</v>
      </c>
      <c r="AO2">
        <v>87</v>
      </c>
      <c r="AP2">
        <v>88</v>
      </c>
      <c r="AQ2">
        <v>89</v>
      </c>
      <c r="AR2">
        <v>93</v>
      </c>
      <c r="AS2">
        <v>96</v>
      </c>
      <c r="AT2">
        <v>97</v>
      </c>
      <c r="AU2">
        <v>98</v>
      </c>
      <c r="AV2">
        <v>107</v>
      </c>
      <c r="AW2">
        <v>114</v>
      </c>
      <c r="AX2" t="s">
        <v>92</v>
      </c>
    </row>
    <row r="3" spans="1:50">
      <c r="A3" t="s">
        <v>547</v>
      </c>
      <c r="B3" s="53"/>
      <c r="C3" s="53"/>
      <c r="D3" s="53">
        <v>43</v>
      </c>
      <c r="E3" s="53"/>
      <c r="F3" s="53"/>
      <c r="G3" s="53">
        <v>47</v>
      </c>
      <c r="H3" s="53"/>
      <c r="I3" s="53"/>
      <c r="J3" s="53"/>
      <c r="K3" s="53">
        <v>52</v>
      </c>
      <c r="L3" s="53">
        <v>53</v>
      </c>
      <c r="M3" s="53">
        <v>54</v>
      </c>
      <c r="N3" s="53">
        <v>55</v>
      </c>
      <c r="O3" s="53">
        <v>56</v>
      </c>
      <c r="P3" s="53">
        <v>57</v>
      </c>
      <c r="Q3" s="53"/>
      <c r="R3" s="53">
        <v>59</v>
      </c>
      <c r="S3" s="53">
        <v>60</v>
      </c>
      <c r="T3" s="53">
        <v>61</v>
      </c>
      <c r="U3" s="53">
        <v>62</v>
      </c>
      <c r="V3" s="53">
        <v>63</v>
      </c>
      <c r="W3" s="53">
        <v>64</v>
      </c>
      <c r="X3" s="53">
        <v>65</v>
      </c>
      <c r="Y3" s="53"/>
      <c r="Z3" s="53"/>
      <c r="AA3" s="53">
        <v>68</v>
      </c>
      <c r="AB3" s="53"/>
      <c r="AC3" s="53"/>
      <c r="AD3" s="53"/>
      <c r="AE3" s="53"/>
      <c r="AF3" s="53"/>
      <c r="AG3" s="53">
        <v>75</v>
      </c>
      <c r="AH3" s="53"/>
      <c r="AI3" s="53">
        <v>78</v>
      </c>
      <c r="AJ3" s="53"/>
      <c r="AK3" s="53"/>
      <c r="AL3" s="53"/>
      <c r="AM3" s="53">
        <v>85</v>
      </c>
      <c r="AN3" s="53">
        <v>86</v>
      </c>
      <c r="AO3" s="53"/>
      <c r="AP3" s="53"/>
      <c r="AQ3" s="53"/>
      <c r="AR3" s="53"/>
      <c r="AS3" s="53"/>
      <c r="AT3" s="53"/>
      <c r="AU3" s="53"/>
      <c r="AV3" s="53"/>
      <c r="AW3" s="53"/>
      <c r="AX3" s="53" t="e">
        <v>#DIV/0!</v>
      </c>
    </row>
    <row r="4" spans="1:50">
      <c r="A4" t="s">
        <v>548</v>
      </c>
      <c r="B4" s="53"/>
      <c r="C4" s="53"/>
      <c r="D4" s="53">
        <v>43</v>
      </c>
      <c r="E4" s="53"/>
      <c r="F4" s="53">
        <v>46</v>
      </c>
      <c r="G4" s="53"/>
      <c r="H4" s="53"/>
      <c r="I4" s="53">
        <v>50</v>
      </c>
      <c r="J4" s="53"/>
      <c r="K4" s="53">
        <v>52</v>
      </c>
      <c r="L4" s="53"/>
      <c r="M4" s="53"/>
      <c r="N4" s="53">
        <v>55</v>
      </c>
      <c r="O4" s="53"/>
      <c r="P4" s="53"/>
      <c r="Q4" s="53">
        <v>58</v>
      </c>
      <c r="R4" s="53"/>
      <c r="S4" s="53"/>
      <c r="T4" s="53"/>
      <c r="U4" s="53"/>
      <c r="V4" s="53">
        <v>63</v>
      </c>
      <c r="W4" s="53"/>
      <c r="X4" s="53"/>
      <c r="Y4" s="53"/>
      <c r="Z4" s="53"/>
      <c r="AA4" s="53">
        <v>68</v>
      </c>
      <c r="AB4" s="53">
        <v>69</v>
      </c>
      <c r="AC4" s="53">
        <v>70</v>
      </c>
      <c r="AD4" s="53">
        <v>71</v>
      </c>
      <c r="AE4" s="53"/>
      <c r="AF4" s="53"/>
      <c r="AG4" s="53">
        <v>75</v>
      </c>
      <c r="AH4" s="53"/>
      <c r="AI4" s="53"/>
      <c r="AJ4" s="53"/>
      <c r="AK4" s="53">
        <v>82</v>
      </c>
      <c r="AL4" s="53"/>
      <c r="AM4" s="53"/>
      <c r="AN4" s="53"/>
      <c r="AO4" s="53"/>
      <c r="AP4" s="53"/>
      <c r="AQ4" s="53"/>
      <c r="AR4" s="53"/>
      <c r="AS4" s="53">
        <v>96</v>
      </c>
      <c r="AT4" s="53"/>
      <c r="AU4" s="53">
        <v>98</v>
      </c>
      <c r="AV4" s="53"/>
      <c r="AW4" s="53"/>
      <c r="AX4" s="53" t="e">
        <v>#DIV/0!</v>
      </c>
    </row>
    <row r="5" spans="1:50">
      <c r="A5" t="s">
        <v>549</v>
      </c>
      <c r="B5" s="53"/>
      <c r="C5" s="53"/>
      <c r="D5" s="53"/>
      <c r="E5" s="53">
        <v>44</v>
      </c>
      <c r="F5" s="53"/>
      <c r="G5" s="53"/>
      <c r="H5" s="53"/>
      <c r="I5" s="53">
        <v>50</v>
      </c>
      <c r="J5" s="53"/>
      <c r="K5" s="53"/>
      <c r="L5" s="53"/>
      <c r="M5" s="53"/>
      <c r="N5" s="53">
        <v>55</v>
      </c>
      <c r="O5" s="53">
        <v>56</v>
      </c>
      <c r="P5" s="53"/>
      <c r="Q5" s="53"/>
      <c r="R5" s="53">
        <v>59</v>
      </c>
      <c r="S5" s="53"/>
      <c r="T5" s="53">
        <v>61</v>
      </c>
      <c r="U5" s="53">
        <v>62</v>
      </c>
      <c r="V5" s="53">
        <v>63</v>
      </c>
      <c r="W5" s="53"/>
      <c r="X5" s="53"/>
      <c r="Y5" s="53"/>
      <c r="Z5" s="53">
        <v>66</v>
      </c>
      <c r="AA5" s="53"/>
      <c r="AB5" s="53"/>
      <c r="AC5" s="53"/>
      <c r="AD5" s="53"/>
      <c r="AE5" s="53"/>
      <c r="AF5" s="53">
        <v>74</v>
      </c>
      <c r="AG5" s="53">
        <v>75</v>
      </c>
      <c r="AH5" s="53">
        <v>77</v>
      </c>
      <c r="AI5" s="53"/>
      <c r="AJ5" s="53">
        <v>80</v>
      </c>
      <c r="AK5" s="53"/>
      <c r="AL5" s="53">
        <v>84</v>
      </c>
      <c r="AM5" s="53"/>
      <c r="AN5" s="53"/>
      <c r="AO5" s="53"/>
      <c r="AP5" s="53">
        <v>88</v>
      </c>
      <c r="AQ5" s="53"/>
      <c r="AR5" s="53"/>
      <c r="AS5" s="53">
        <v>96</v>
      </c>
      <c r="AT5" s="53"/>
      <c r="AU5" s="53"/>
      <c r="AV5" s="53">
        <v>107</v>
      </c>
      <c r="AW5" s="53"/>
      <c r="AX5" s="53" t="e">
        <v>#DIV/0!</v>
      </c>
    </row>
    <row r="6" spans="1:50">
      <c r="A6" t="s">
        <v>550</v>
      </c>
      <c r="B6" s="53">
        <v>38</v>
      </c>
      <c r="C6" s="53">
        <v>42</v>
      </c>
      <c r="D6" s="53"/>
      <c r="E6" s="53"/>
      <c r="F6" s="53"/>
      <c r="G6" s="53"/>
      <c r="H6" s="53">
        <v>48</v>
      </c>
      <c r="I6" s="53"/>
      <c r="J6" s="53">
        <v>51</v>
      </c>
      <c r="K6" s="53"/>
      <c r="L6" s="53"/>
      <c r="M6" s="53">
        <v>54</v>
      </c>
      <c r="N6" s="53"/>
      <c r="O6" s="53"/>
      <c r="P6" s="53">
        <v>57</v>
      </c>
      <c r="Q6" s="53"/>
      <c r="R6" s="53"/>
      <c r="S6" s="53">
        <v>60</v>
      </c>
      <c r="T6" s="53">
        <v>61</v>
      </c>
      <c r="U6" s="53">
        <v>62</v>
      </c>
      <c r="V6" s="53"/>
      <c r="W6" s="53">
        <v>64</v>
      </c>
      <c r="X6" s="53"/>
      <c r="Y6" s="53">
        <v>65.400000000000006</v>
      </c>
      <c r="Z6" s="53">
        <v>66</v>
      </c>
      <c r="AA6" s="53">
        <v>68</v>
      </c>
      <c r="AB6" s="53"/>
      <c r="AC6" s="53">
        <v>70</v>
      </c>
      <c r="AD6" s="53"/>
      <c r="AE6" s="53">
        <v>72</v>
      </c>
      <c r="AF6" s="53"/>
      <c r="AG6" s="53">
        <v>75</v>
      </c>
      <c r="AH6" s="53">
        <v>77</v>
      </c>
      <c r="AI6" s="53"/>
      <c r="AJ6" s="53"/>
      <c r="AK6" s="53"/>
      <c r="AL6" s="53"/>
      <c r="AM6" s="53">
        <v>85</v>
      </c>
      <c r="AN6" s="53">
        <v>86</v>
      </c>
      <c r="AO6" s="53">
        <v>87</v>
      </c>
      <c r="AP6" s="53"/>
      <c r="AQ6" s="53">
        <v>89</v>
      </c>
      <c r="AR6" s="53">
        <v>93</v>
      </c>
      <c r="AS6" s="53"/>
      <c r="AT6" s="53">
        <v>97</v>
      </c>
      <c r="AU6" s="53"/>
      <c r="AV6" s="53"/>
      <c r="AW6" s="53">
        <v>114</v>
      </c>
      <c r="AX6" s="53" t="e">
        <v>#DIV/0!</v>
      </c>
    </row>
    <row r="7" spans="1:50">
      <c r="A7" t="s">
        <v>546</v>
      </c>
      <c r="B7" s="53">
        <v>38</v>
      </c>
      <c r="C7" s="53">
        <v>42</v>
      </c>
      <c r="D7" s="53">
        <v>43</v>
      </c>
      <c r="E7" s="53">
        <v>44</v>
      </c>
      <c r="F7" s="53">
        <v>46</v>
      </c>
      <c r="G7" s="53">
        <v>47</v>
      </c>
      <c r="H7" s="53">
        <v>48</v>
      </c>
      <c r="I7" s="53">
        <v>50</v>
      </c>
      <c r="J7" s="53">
        <v>51</v>
      </c>
      <c r="K7" s="53">
        <v>52</v>
      </c>
      <c r="L7" s="53">
        <v>53</v>
      </c>
      <c r="M7" s="53">
        <v>54</v>
      </c>
      <c r="N7" s="53">
        <v>55</v>
      </c>
      <c r="O7" s="53">
        <v>56</v>
      </c>
      <c r="P7" s="53">
        <v>57</v>
      </c>
      <c r="Q7" s="53">
        <v>58</v>
      </c>
      <c r="R7" s="53">
        <v>59</v>
      </c>
      <c r="S7" s="53">
        <v>60</v>
      </c>
      <c r="T7" s="53">
        <v>61</v>
      </c>
      <c r="U7" s="53">
        <v>62</v>
      </c>
      <c r="V7" s="53">
        <v>63</v>
      </c>
      <c r="W7" s="53">
        <v>64</v>
      </c>
      <c r="X7" s="53">
        <v>65</v>
      </c>
      <c r="Y7" s="53">
        <v>65.400000000000006</v>
      </c>
      <c r="Z7" s="53">
        <v>66</v>
      </c>
      <c r="AA7" s="53">
        <v>68</v>
      </c>
      <c r="AB7" s="53">
        <v>69</v>
      </c>
      <c r="AC7" s="53">
        <v>70</v>
      </c>
      <c r="AD7" s="53">
        <v>71</v>
      </c>
      <c r="AE7" s="53">
        <v>72</v>
      </c>
      <c r="AF7" s="53">
        <v>74</v>
      </c>
      <c r="AG7" s="53">
        <v>75</v>
      </c>
      <c r="AH7" s="53">
        <v>77</v>
      </c>
      <c r="AI7" s="53">
        <v>78</v>
      </c>
      <c r="AJ7" s="53">
        <v>80</v>
      </c>
      <c r="AK7" s="53">
        <v>82</v>
      </c>
      <c r="AL7" s="53">
        <v>84</v>
      </c>
      <c r="AM7" s="53">
        <v>85</v>
      </c>
      <c r="AN7" s="53">
        <v>86</v>
      </c>
      <c r="AO7" s="53">
        <v>87</v>
      </c>
      <c r="AP7" s="53">
        <v>88</v>
      </c>
      <c r="AQ7" s="53">
        <v>89</v>
      </c>
      <c r="AR7" s="53">
        <v>93</v>
      </c>
      <c r="AS7" s="53">
        <v>96</v>
      </c>
      <c r="AT7" s="53">
        <v>97</v>
      </c>
      <c r="AU7" s="53">
        <v>98</v>
      </c>
      <c r="AV7" s="53">
        <v>107</v>
      </c>
      <c r="AW7" s="53">
        <v>114</v>
      </c>
      <c r="AX7" s="53" t="e">
        <v>#DIV/0!</v>
      </c>
    </row>
  </sheetData>
  <pageMargins left="0.7" right="0.7" top="0.75" bottom="0.75" header="0.3" footer="0.3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5"/>
  <sheetViews>
    <sheetView showGridLines="0" workbookViewId="0"/>
  </sheetViews>
  <sheetFormatPr baseColWidth="10" defaultColWidth="14.42578125" defaultRowHeight="15" customHeight="1"/>
  <cols>
    <col min="1" max="1" width="11.7109375" customWidth="1"/>
    <col min="2" max="2" width="17.85546875" customWidth="1"/>
    <col min="3" max="3" width="28.85546875" customWidth="1"/>
    <col min="4" max="4" width="28.140625" customWidth="1"/>
    <col min="6" max="6" width="23.5703125" customWidth="1"/>
    <col min="7" max="7" width="22.5703125" customWidth="1"/>
    <col min="9" max="9" width="7.7109375" customWidth="1"/>
    <col min="10" max="10" width="23.5703125" customWidth="1"/>
    <col min="11" max="11" width="22.5703125" customWidth="1"/>
  </cols>
  <sheetData>
    <row r="1" spans="1:4">
      <c r="A1" s="52" t="s">
        <v>1</v>
      </c>
      <c r="B1" s="52" t="s">
        <v>27</v>
      </c>
      <c r="C1" t="s">
        <v>603</v>
      </c>
      <c r="D1" s="13" t="s">
        <v>597</v>
      </c>
    </row>
    <row r="2" spans="1:4">
      <c r="A2" t="s">
        <v>547</v>
      </c>
      <c r="C2" s="53">
        <v>-0.5</v>
      </c>
      <c r="D2">
        <f>ROUND(C2,2)</f>
        <v>-0.5</v>
      </c>
    </row>
    <row r="3" spans="1:4">
      <c r="A3" t="s">
        <v>548</v>
      </c>
      <c r="C3" s="53">
        <v>0.83333333333333337</v>
      </c>
      <c r="D3">
        <f>ROUND(C3,2)</f>
        <v>0.83</v>
      </c>
    </row>
    <row r="4" spans="1:4">
      <c r="A4" t="s">
        <v>549</v>
      </c>
      <c r="C4" s="53">
        <v>-2.7894736842105261</v>
      </c>
      <c r="D4">
        <f>ROUND(C4,2)</f>
        <v>-2.79</v>
      </c>
    </row>
    <row r="5" spans="1:4">
      <c r="A5" t="s">
        <v>550</v>
      </c>
      <c r="C5" s="53">
        <v>-1.8823529411764706</v>
      </c>
      <c r="D5">
        <f>ROUND(C5,2)</f>
        <v>-1.88</v>
      </c>
    </row>
  </sheetData>
  <pageMargins left="0.7" right="0.7" top="0.75" bottom="0.75" header="0.3" footer="0.3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2"/>
  <sheetViews>
    <sheetView showGridLines="0" workbookViewId="0"/>
  </sheetViews>
  <sheetFormatPr baseColWidth="10" defaultColWidth="14.42578125" defaultRowHeight="15" customHeight="1"/>
  <cols>
    <col min="1" max="1" width="27" customWidth="1"/>
  </cols>
  <sheetData>
    <row r="1" spans="1:1">
      <c r="A1" s="52" t="s">
        <v>1</v>
      </c>
    </row>
    <row r="2" spans="1:1">
      <c r="A2" t="s">
        <v>547</v>
      </c>
    </row>
    <row r="3" spans="1:1">
      <c r="A3" t="s">
        <v>548</v>
      </c>
    </row>
    <row r="4" spans="1:1">
      <c r="A4" t="s">
        <v>549</v>
      </c>
    </row>
    <row r="5" spans="1:1">
      <c r="A5" t="s">
        <v>550</v>
      </c>
    </row>
    <row r="19" spans="5:8">
      <c r="E19" s="21"/>
      <c r="F19" s="21"/>
      <c r="G19" s="22"/>
      <c r="H19" s="22"/>
    </row>
    <row r="20" spans="5:8">
      <c r="E20" s="21"/>
      <c r="F20" s="21"/>
      <c r="G20" s="22"/>
      <c r="H20" s="22"/>
    </row>
    <row r="21" spans="5:8">
      <c r="E21" s="21"/>
      <c r="F21" s="21"/>
      <c r="G21" s="22"/>
      <c r="H21" s="22"/>
    </row>
    <row r="22" spans="5:8">
      <c r="E22" s="21"/>
      <c r="F22" s="21"/>
      <c r="G22" s="22"/>
      <c r="H22" s="22"/>
    </row>
  </sheetData>
  <pageMargins left="0.7" right="0.7" top="0.75" bottom="0.75" header="0.3" footer="0.3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8"/>
  <sheetViews>
    <sheetView showGridLines="0" workbookViewId="0"/>
  </sheetViews>
  <sheetFormatPr baseColWidth="10" defaultColWidth="14.42578125" defaultRowHeight="15" customHeight="1"/>
  <sheetData>
    <row r="1" spans="1:3">
      <c r="A1" s="56"/>
      <c r="B1" s="57"/>
      <c r="C1" s="58"/>
    </row>
    <row r="2" spans="1:3">
      <c r="A2" s="59"/>
      <c r="B2" s="60"/>
      <c r="C2" s="61"/>
    </row>
    <row r="3" spans="1:3">
      <c r="A3" s="59"/>
      <c r="B3" s="60"/>
      <c r="C3" s="61"/>
    </row>
    <row r="4" spans="1:3" ht="15" customHeight="1">
      <c r="A4" s="59"/>
      <c r="B4" s="60"/>
      <c r="C4" s="61"/>
    </row>
    <row r="5" spans="1:3" ht="15" customHeight="1">
      <c r="A5" s="59"/>
      <c r="B5" s="60"/>
      <c r="C5" s="61"/>
    </row>
    <row r="6" spans="1:3" ht="15" customHeight="1">
      <c r="A6" s="59"/>
      <c r="B6" s="60"/>
      <c r="C6" s="61"/>
    </row>
    <row r="7" spans="1:3" ht="15" customHeight="1">
      <c r="A7" s="59"/>
      <c r="B7" s="60"/>
      <c r="C7" s="61"/>
    </row>
    <row r="8" spans="1:3" ht="15" customHeight="1">
      <c r="A8" s="59"/>
      <c r="B8" s="60"/>
      <c r="C8" s="61"/>
    </row>
    <row r="9" spans="1:3" ht="15" customHeight="1">
      <c r="A9" s="59"/>
      <c r="B9" s="60"/>
      <c r="C9" s="61"/>
    </row>
    <row r="10" spans="1:3" ht="15" customHeight="1">
      <c r="A10" s="59"/>
      <c r="B10" s="60"/>
      <c r="C10" s="61"/>
    </row>
    <row r="11" spans="1:3" ht="15" customHeight="1">
      <c r="A11" s="59"/>
      <c r="B11" s="60"/>
      <c r="C11" s="61"/>
    </row>
    <row r="12" spans="1:3" ht="15" customHeight="1">
      <c r="A12" s="59"/>
      <c r="B12" s="60"/>
      <c r="C12" s="61"/>
    </row>
    <row r="13" spans="1:3" ht="15" customHeight="1">
      <c r="A13" s="59"/>
      <c r="B13" s="60"/>
      <c r="C13" s="61"/>
    </row>
    <row r="14" spans="1:3" ht="15" customHeight="1">
      <c r="A14" s="59"/>
      <c r="B14" s="60"/>
      <c r="C14" s="61"/>
    </row>
    <row r="15" spans="1:3" ht="15" customHeight="1">
      <c r="A15" s="59"/>
      <c r="B15" s="60"/>
      <c r="C15" s="61"/>
    </row>
    <row r="16" spans="1:3" ht="15" customHeight="1">
      <c r="A16" s="59"/>
      <c r="B16" s="60"/>
      <c r="C16" s="61"/>
    </row>
    <row r="17" spans="1:3" ht="15" customHeight="1">
      <c r="A17" s="59"/>
      <c r="B17" s="60"/>
      <c r="C17" s="61"/>
    </row>
    <row r="18" spans="1:3" ht="15" customHeight="1">
      <c r="A18" s="62"/>
      <c r="B18" s="63"/>
      <c r="C18" s="64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Référentiel recueil de données</vt:lpstr>
      <vt:lpstr>DC  infEN</vt:lpstr>
      <vt:lpstr>CNO prescrisperiode</vt:lpstr>
      <vt:lpstr>Evaluation nutritionnelle par p</vt:lpstr>
      <vt:lpstr>Jours avant décès après infecti</vt:lpstr>
      <vt:lpstr>Prise en charge des mycoses par</vt:lpstr>
      <vt:lpstr>inf pac et ev DC</vt:lpstr>
      <vt:lpstr>AGE MOYEN PAR TYPE NEOPLASIE</vt:lpstr>
      <vt:lpstr>Détail27-OUI</vt:lpstr>
      <vt:lpstr>Pourcentage de valeur des IMc p</vt:lpstr>
      <vt:lpstr>IMC moyen et nbre IMC calculabl</vt:lpstr>
      <vt:lpstr>Tableau type neoplasie onco</vt:lpstr>
      <vt:lpstr>type de neoplasique </vt:lpstr>
      <vt:lpstr>proportions type de neoplasique</vt:lpstr>
      <vt:lpstr>albu chez les sup a 35</vt:lpstr>
      <vt:lpstr>nbre pesée periode</vt:lpstr>
      <vt:lpstr>Pourcentage d'hommes et de femm</vt:lpstr>
      <vt:lpstr>repartition des IMC infnormaux </vt:lpstr>
      <vt:lpstr>Nombre consultations diet par p</vt:lpstr>
      <vt:lpstr>IMC renseigne et non renseignés</vt:lpstr>
      <vt:lpstr>albuminemie en fction IMC</vt:lpstr>
      <vt:lpstr>Repartition des IMC toutes peri</vt:lpstr>
      <vt:lpstr>DS chez les IMC extreme</vt:lpstr>
      <vt:lpstr>DM  chez les IMC extreme</vt:lpstr>
      <vt:lpstr>Ratio homme femme</vt:lpstr>
      <vt:lpstr>moyenne de l'age des patients</vt:lpstr>
      <vt:lpstr>Onco|Hémato infection pac  péri</vt:lpstr>
      <vt:lpstr>nbre onco hemato</vt:lpstr>
      <vt:lpstr>nombre evaluation nutritionnell</vt:lpstr>
      <vt:lpstr>durée moyenne du sejour periode</vt:lpstr>
      <vt:lpstr>RATIO HOMMEFEMME</vt:lpstr>
      <vt:lpstr>pec MYCOSE</vt:lpstr>
      <vt:lpstr>bactérie d'infection pac par pé</vt:lpstr>
      <vt:lpstr>inf pac par periode</vt:lpstr>
      <vt:lpstr>nre obese  pariode</vt:lpstr>
      <vt:lpstr>nbre albumineperiode</vt:lpstr>
      <vt:lpstr>moyene des albuperiode</vt:lpstr>
      <vt:lpstr>denutrition et infection</vt:lpstr>
      <vt:lpstr>CHIMIO PO ET IV</vt:lpstr>
      <vt:lpstr>% infection pac par type de nut</vt:lpstr>
      <vt:lpstr>nb infection pac par type de nu</vt:lpstr>
      <vt:lpstr>nbre inf PAC chez les NP</vt:lpstr>
      <vt:lpstr>% inf PAC chez les NP</vt:lpstr>
      <vt:lpstr>% type nutrition</vt:lpstr>
      <vt:lpstr>infection pac</vt:lpstr>
      <vt:lpstr>mm</vt:lpstr>
      <vt:lpstr>variation du poids durant hospi</vt:lpstr>
      <vt:lpstr>perte de poids renseigné par pé</vt:lpstr>
      <vt:lpstr>perte de poids renseigné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Demoniakillah</dc:creator>
  <cp:lastModifiedBy>Demoniakillah</cp:lastModifiedBy>
  <dcterms:created xsi:type="dcterms:W3CDTF">2018-12-12T14:33:07Z</dcterms:created>
  <dcterms:modified xsi:type="dcterms:W3CDTF">2018-12-12T17:06:03Z</dcterms:modified>
</cp:coreProperties>
</file>