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ca\Desktop\"/>
    </mc:Choice>
  </mc:AlternateContent>
  <xr:revisionPtr revIDLastSave="0" documentId="13_ncr:1_{A6806179-C98D-46A5-9C1C-6F3207EE79DF}" xr6:coauthVersionLast="47" xr6:coauthVersionMax="47" xr10:uidLastSave="{00000000-0000-0000-0000-000000000000}"/>
  <bookViews>
    <workbookView xWindow="-120" yWindow="-120" windowWidth="29040" windowHeight="15840" activeTab="2" xr2:uid="{AB62A199-EF01-4A84-9094-BAB48071F8BD}"/>
  </bookViews>
  <sheets>
    <sheet name="Sheet1" sheetId="1" r:id="rId1"/>
    <sheet name="Sheet2" sheetId="2" r:id="rId2"/>
    <sheet name="Kısıtlar" sheetId="3" r:id="rId3"/>
  </sheets>
  <definedNames>
    <definedName name="solver_adj" localSheetId="0" hidden="1">Sheet1!$B$2:$H$2</definedName>
    <definedName name="solver_adj" localSheetId="1" hidden="1">Sheet2!$B$6:$H$7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Sheet1!$B$2:$H$2</definedName>
    <definedName name="solver_lhs1" localSheetId="1" hidden="1">Sheet2!$B$6:$G$7</definedName>
    <definedName name="solver_lhs2" localSheetId="0" hidden="1">Sheet1!$I$5:$I$11</definedName>
    <definedName name="solver_lhs2" localSheetId="1" hidden="1">Sheet2!$J$12:$J$18</definedName>
    <definedName name="solver_lhs3" localSheetId="1" hidden="1">Sheet2!$J$20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pt" localSheetId="0" hidden="1">Sheet1!$I$3</definedName>
    <definedName name="solver_opt" localSheetId="1" hidden="1">Sheet2!$I$9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1</definedName>
    <definedName name="solver_rel1" localSheetId="0" hidden="1">4</definedName>
    <definedName name="solver_rel1" localSheetId="1" hidden="1">4</definedName>
    <definedName name="solver_rel2" localSheetId="0" hidden="1">3</definedName>
    <definedName name="solver_rel2" localSheetId="1" hidden="1">3</definedName>
    <definedName name="solver_rel3" localSheetId="1" hidden="1">1</definedName>
    <definedName name="solver_rhs1" localSheetId="0" hidden="1">"integer"</definedName>
    <definedName name="solver_rhs1" localSheetId="1" hidden="1">"integer"</definedName>
    <definedName name="solver_rhs2" localSheetId="0" hidden="1">Sheet1!$K$5:$K$11</definedName>
    <definedName name="solver_rhs2" localSheetId="1" hidden="1">Sheet2!$L$12:$L$18</definedName>
    <definedName name="solver_rhs3" localSheetId="1" hidden="1">Sheet2!$L$20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3" i="2" l="1"/>
  <c r="J32" i="2"/>
  <c r="J31" i="2"/>
  <c r="L13" i="2"/>
  <c r="L14" i="2"/>
  <c r="L15" i="2"/>
  <c r="L16" i="2"/>
  <c r="L17" i="2"/>
  <c r="L18" i="2"/>
  <c r="L12" i="2"/>
  <c r="I23" i="2"/>
  <c r="I24" i="2"/>
  <c r="I25" i="2"/>
  <c r="I26" i="2"/>
  <c r="I27" i="2"/>
  <c r="I28" i="2"/>
  <c r="I22" i="2"/>
  <c r="I13" i="2"/>
  <c r="I14" i="2"/>
  <c r="I15" i="2"/>
  <c r="I16" i="2"/>
  <c r="I17" i="2"/>
  <c r="I18" i="2"/>
  <c r="I12" i="2"/>
  <c r="I9" i="2"/>
  <c r="I6" i="1"/>
  <c r="L6" i="1" s="1"/>
  <c r="I7" i="1"/>
  <c r="L7" i="1" s="1"/>
  <c r="I8" i="1"/>
  <c r="L8" i="1" s="1"/>
  <c r="I9" i="1"/>
  <c r="L9" i="1" s="1"/>
  <c r="I10" i="1"/>
  <c r="L10" i="1" s="1"/>
  <c r="I11" i="1"/>
  <c r="L11" i="1" s="1"/>
  <c r="I5" i="1"/>
  <c r="L5" i="1" s="1"/>
  <c r="I3" i="1"/>
  <c r="J17" i="2" l="1"/>
  <c r="M17" i="2" s="1"/>
  <c r="J18" i="2"/>
  <c r="M18" i="2" s="1"/>
  <c r="J14" i="2"/>
  <c r="M14" i="2" s="1"/>
  <c r="I29" i="2"/>
  <c r="J20" i="2" s="1"/>
  <c r="J16" i="2"/>
  <c r="M16" i="2" s="1"/>
  <c r="J13" i="2"/>
  <c r="M13" i="2" s="1"/>
  <c r="J15" i="2"/>
  <c r="M15" i="2" s="1"/>
  <c r="J12" i="2"/>
  <c r="M12" i="2" s="1"/>
  <c r="I19" i="2"/>
  <c r="L20" i="2" l="1"/>
</calcChain>
</file>

<file path=xl/sharedStrings.xml><?xml version="1.0" encoding="utf-8"?>
<sst xmlns="http://schemas.openxmlformats.org/spreadsheetml/2006/main" count="77" uniqueCount="34">
  <si>
    <t>İşe Başlayan Kişi</t>
  </si>
  <si>
    <t>Pazartesi</t>
  </si>
  <si>
    <t>Salı</t>
  </si>
  <si>
    <t>Çarşamba</t>
  </si>
  <si>
    <t>Perşembe</t>
  </si>
  <si>
    <t>Cuma</t>
  </si>
  <si>
    <t>Cumartesi</t>
  </si>
  <si>
    <t>Pazar</t>
  </si>
  <si>
    <t>Toplam İşçi Sayısı</t>
  </si>
  <si>
    <t>Toplam Çalışan</t>
  </si>
  <si>
    <t>İşaret</t>
  </si>
  <si>
    <t>&gt;=</t>
  </si>
  <si>
    <t>Kısıt</t>
  </si>
  <si>
    <t>Fazla İşçi Sayısı</t>
  </si>
  <si>
    <t>Tam zamanlı işçiler</t>
  </si>
  <si>
    <t>8 Saat</t>
  </si>
  <si>
    <t>Yarı zamanlı işçiler</t>
  </si>
  <si>
    <t>4 saat</t>
  </si>
  <si>
    <t>50 TL / saat</t>
  </si>
  <si>
    <t>35 TL / saat</t>
  </si>
  <si>
    <t>İşe Başlayan Tam Zamanlı</t>
  </si>
  <si>
    <t>İşe Başlayan Yarı Zamanlı</t>
  </si>
  <si>
    <t>Toplam Tam Zamanlı</t>
  </si>
  <si>
    <t>Toplam Yarı Zamanlı</t>
  </si>
  <si>
    <t>Toplam Tam Zamanlı Saat</t>
  </si>
  <si>
    <t>Toplam Yarı Zamanlı Saat</t>
  </si>
  <si>
    <t>Toplam Saat</t>
  </si>
  <si>
    <t>Fazla Saat Sayısı</t>
  </si>
  <si>
    <t>%25 Kısıtı</t>
  </si>
  <si>
    <t>&lt;=</t>
  </si>
  <si>
    <t>Maaş Kısıtı</t>
  </si>
  <si>
    <t>Tam Zamanlı Çalışan Maaş</t>
  </si>
  <si>
    <t>Yarı Zamanlı Çalışan Maaş</t>
  </si>
  <si>
    <t>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</si>
</sst>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9" fontId="0" fillId="0" borderId="0" xfId="0" applyNumberFormat="1"/>
    <xf numFmtId="0" fontId="0" fillId="3" borderId="0" xfId="0" applyFill="1"/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1" fillId="3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9525</xdr:rowOff>
    </xdr:from>
    <xdr:to>
      <xdr:col>16</xdr:col>
      <xdr:colOff>417881</xdr:colOff>
      <xdr:row>33</xdr:row>
      <xdr:rowOff>46858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AF0EBE5B-1387-0357-532F-D42E686618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" y="200025"/>
          <a:ext cx="9752381" cy="61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CC49E-CFF7-4985-8EE3-EA9ECDAB20DD}">
  <dimension ref="A1:L11"/>
  <sheetViews>
    <sheetView zoomScale="130" zoomScaleNormal="130" workbookViewId="0">
      <selection activeCell="K5" sqref="K5:K11"/>
    </sheetView>
  </sheetViews>
  <sheetFormatPr defaultRowHeight="15" x14ac:dyDescent="0.25"/>
  <cols>
    <col min="1" max="1" width="15.42578125" bestFit="1" customWidth="1"/>
    <col min="2" max="8" width="12.140625" customWidth="1"/>
    <col min="9" max="9" width="14.28515625" bestFit="1" customWidth="1"/>
    <col min="12" max="12" width="14" bestFit="1" customWidth="1"/>
  </cols>
  <sheetData>
    <row r="1" spans="1:12" x14ac:dyDescent="0.25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12" x14ac:dyDescent="0.25">
      <c r="A2" s="1" t="s">
        <v>0</v>
      </c>
      <c r="B2" s="3">
        <v>2</v>
      </c>
      <c r="C2" s="3">
        <v>3</v>
      </c>
      <c r="D2" s="3">
        <v>3</v>
      </c>
      <c r="E2" s="3">
        <v>7</v>
      </c>
      <c r="F2" s="3">
        <v>0</v>
      </c>
      <c r="G2" s="3">
        <v>4</v>
      </c>
      <c r="H2" s="3">
        <v>4</v>
      </c>
    </row>
    <row r="3" spans="1:12" x14ac:dyDescent="0.25">
      <c r="A3" t="s">
        <v>8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>
        <f>SUMPRODUCT(B3:H3,B2:H2)</f>
        <v>23</v>
      </c>
    </row>
    <row r="4" spans="1:12" x14ac:dyDescent="0.25">
      <c r="B4" s="3"/>
      <c r="C4" s="3"/>
      <c r="D4" s="3"/>
      <c r="E4" s="3"/>
      <c r="F4" s="3"/>
      <c r="G4" s="3"/>
      <c r="H4" s="3"/>
      <c r="I4" s="4" t="s">
        <v>9</v>
      </c>
      <c r="J4" s="3" t="s">
        <v>10</v>
      </c>
      <c r="K4" s="5" t="s">
        <v>12</v>
      </c>
      <c r="L4" s="6" t="s">
        <v>13</v>
      </c>
    </row>
    <row r="5" spans="1:12" x14ac:dyDescent="0.25">
      <c r="A5" s="1" t="s">
        <v>1</v>
      </c>
      <c r="B5" s="3">
        <v>1</v>
      </c>
      <c r="C5" s="3"/>
      <c r="D5" s="3"/>
      <c r="E5" s="3">
        <v>1</v>
      </c>
      <c r="F5" s="3">
        <v>1</v>
      </c>
      <c r="G5" s="3">
        <v>1</v>
      </c>
      <c r="H5" s="3">
        <v>1</v>
      </c>
      <c r="I5" s="4">
        <f>SUMPRODUCT(B5:H5,$B$2:$H$2)</f>
        <v>17</v>
      </c>
      <c r="J5" s="3" t="s">
        <v>11</v>
      </c>
      <c r="K5" s="5">
        <v>17</v>
      </c>
      <c r="L5" s="6">
        <f>I5-K5</f>
        <v>0</v>
      </c>
    </row>
    <row r="6" spans="1:12" x14ac:dyDescent="0.25">
      <c r="A6" s="1" t="s">
        <v>2</v>
      </c>
      <c r="B6" s="3">
        <v>1</v>
      </c>
      <c r="C6" s="3">
        <v>1</v>
      </c>
      <c r="D6" s="3"/>
      <c r="E6" s="3"/>
      <c r="F6" s="3">
        <v>1</v>
      </c>
      <c r="G6" s="3">
        <v>1</v>
      </c>
      <c r="H6" s="3">
        <v>1</v>
      </c>
      <c r="I6" s="4">
        <f t="shared" ref="I6:I11" si="0">SUMPRODUCT(B6:H6,$B$2:$H$2)</f>
        <v>13</v>
      </c>
      <c r="J6" s="3" t="s">
        <v>11</v>
      </c>
      <c r="K6" s="5">
        <v>13</v>
      </c>
      <c r="L6" s="6">
        <f t="shared" ref="L6:L11" si="1">I6-K6</f>
        <v>0</v>
      </c>
    </row>
    <row r="7" spans="1:12" x14ac:dyDescent="0.25">
      <c r="A7" s="1" t="s">
        <v>3</v>
      </c>
      <c r="B7" s="3">
        <v>1</v>
      </c>
      <c r="C7" s="3">
        <v>1</v>
      </c>
      <c r="D7" s="3">
        <v>1</v>
      </c>
      <c r="E7" s="3"/>
      <c r="F7" s="3"/>
      <c r="G7" s="3">
        <v>1</v>
      </c>
      <c r="H7" s="3">
        <v>1</v>
      </c>
      <c r="I7" s="4">
        <f t="shared" si="0"/>
        <v>16</v>
      </c>
      <c r="J7" s="3" t="s">
        <v>11</v>
      </c>
      <c r="K7" s="5">
        <v>15</v>
      </c>
      <c r="L7" s="6">
        <f t="shared" si="1"/>
        <v>1</v>
      </c>
    </row>
    <row r="8" spans="1:12" x14ac:dyDescent="0.25">
      <c r="A8" s="1" t="s">
        <v>4</v>
      </c>
      <c r="B8" s="3">
        <v>1</v>
      </c>
      <c r="C8" s="3">
        <v>1</v>
      </c>
      <c r="D8" s="3">
        <v>1</v>
      </c>
      <c r="E8" s="3">
        <v>1</v>
      </c>
      <c r="F8" s="3"/>
      <c r="G8" s="3"/>
      <c r="H8" s="3">
        <v>1</v>
      </c>
      <c r="I8" s="4">
        <f t="shared" si="0"/>
        <v>19</v>
      </c>
      <c r="J8" s="3" t="s">
        <v>11</v>
      </c>
      <c r="K8" s="5">
        <v>19</v>
      </c>
      <c r="L8" s="6">
        <f t="shared" si="1"/>
        <v>0</v>
      </c>
    </row>
    <row r="9" spans="1:12" x14ac:dyDescent="0.25">
      <c r="A9" s="1" t="s">
        <v>5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/>
      <c r="H9" s="3"/>
      <c r="I9" s="4">
        <f t="shared" si="0"/>
        <v>15</v>
      </c>
      <c r="J9" s="3" t="s">
        <v>11</v>
      </c>
      <c r="K9" s="5">
        <v>14</v>
      </c>
      <c r="L9" s="6">
        <f t="shared" si="1"/>
        <v>1</v>
      </c>
    </row>
    <row r="10" spans="1:12" x14ac:dyDescent="0.25">
      <c r="A10" s="1" t="s">
        <v>6</v>
      </c>
      <c r="B10" s="3"/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/>
      <c r="I10" s="4">
        <f t="shared" si="0"/>
        <v>17</v>
      </c>
      <c r="J10" s="3" t="s">
        <v>11</v>
      </c>
      <c r="K10" s="5">
        <v>16</v>
      </c>
      <c r="L10" s="6">
        <f t="shared" si="1"/>
        <v>1</v>
      </c>
    </row>
    <row r="11" spans="1:12" x14ac:dyDescent="0.25">
      <c r="A11" s="1" t="s">
        <v>7</v>
      </c>
      <c r="B11" s="3"/>
      <c r="C11" s="3"/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4">
        <f t="shared" si="0"/>
        <v>18</v>
      </c>
      <c r="J11" s="3" t="s">
        <v>11</v>
      </c>
      <c r="K11" s="5">
        <v>11</v>
      </c>
      <c r="L11" s="6">
        <f t="shared" si="1"/>
        <v>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770BF-D267-4C86-AA72-554CB0025F0A}">
  <dimension ref="A1:O33"/>
  <sheetViews>
    <sheetView zoomScaleNormal="100" workbookViewId="0">
      <selection activeCell="J32" sqref="J32"/>
    </sheetView>
  </sheetViews>
  <sheetFormatPr defaultRowHeight="15" x14ac:dyDescent="0.25"/>
  <cols>
    <col min="1" max="1" width="23.5703125" bestFit="1" customWidth="1"/>
    <col min="2" max="8" width="14.42578125" customWidth="1"/>
    <col min="10" max="12" width="14.140625" customWidth="1"/>
    <col min="13" max="13" width="14.85546875" bestFit="1" customWidth="1"/>
  </cols>
  <sheetData>
    <row r="1" spans="1:15" x14ac:dyDescent="0.25">
      <c r="A1" t="s">
        <v>14</v>
      </c>
      <c r="C1" t="s">
        <v>15</v>
      </c>
      <c r="D1" t="s">
        <v>18</v>
      </c>
    </row>
    <row r="2" spans="1:15" x14ac:dyDescent="0.25">
      <c r="A2" t="s">
        <v>16</v>
      </c>
      <c r="C2" t="s">
        <v>17</v>
      </c>
      <c r="D2" t="s">
        <v>19</v>
      </c>
      <c r="F2" s="7">
        <v>0.25</v>
      </c>
    </row>
    <row r="5" spans="1:15" x14ac:dyDescent="0.25"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</row>
    <row r="6" spans="1:15" x14ac:dyDescent="0.25">
      <c r="A6" t="s">
        <v>20</v>
      </c>
      <c r="B6" s="3">
        <v>1</v>
      </c>
      <c r="C6" s="3">
        <v>0</v>
      </c>
      <c r="D6" s="3">
        <v>1</v>
      </c>
      <c r="E6" s="3">
        <v>7</v>
      </c>
      <c r="F6" s="3">
        <v>0</v>
      </c>
      <c r="G6" s="3">
        <v>3</v>
      </c>
      <c r="H6" s="3">
        <v>5</v>
      </c>
      <c r="I6" s="3"/>
      <c r="J6" s="3"/>
      <c r="K6" s="3"/>
      <c r="L6" s="3"/>
    </row>
    <row r="7" spans="1:15" x14ac:dyDescent="0.25">
      <c r="A7" t="s">
        <v>21</v>
      </c>
      <c r="B7" s="3">
        <v>1</v>
      </c>
      <c r="C7" s="3">
        <v>8</v>
      </c>
      <c r="D7" s="3">
        <v>0</v>
      </c>
      <c r="E7" s="3">
        <v>1</v>
      </c>
      <c r="F7" s="3">
        <v>0</v>
      </c>
      <c r="G7" s="3">
        <v>1</v>
      </c>
      <c r="H7" s="3">
        <v>0</v>
      </c>
      <c r="I7" s="3"/>
      <c r="J7" s="3"/>
      <c r="K7" s="3"/>
      <c r="L7" s="3"/>
    </row>
    <row r="8" spans="1:15" x14ac:dyDescent="0.25">
      <c r="A8" t="s">
        <v>22</v>
      </c>
      <c r="B8" s="3">
        <v>8</v>
      </c>
      <c r="C8" s="3">
        <v>8</v>
      </c>
      <c r="D8" s="3">
        <v>8</v>
      </c>
      <c r="E8" s="3">
        <v>8</v>
      </c>
      <c r="F8" s="3">
        <v>8</v>
      </c>
      <c r="G8" s="3">
        <v>8</v>
      </c>
      <c r="H8" s="3">
        <v>8</v>
      </c>
      <c r="I8" s="3"/>
      <c r="J8" s="3"/>
      <c r="K8" s="3"/>
      <c r="L8" s="3"/>
    </row>
    <row r="9" spans="1:15" x14ac:dyDescent="0.25">
      <c r="A9" t="s">
        <v>23</v>
      </c>
      <c r="B9" s="3">
        <v>4</v>
      </c>
      <c r="C9" s="3">
        <v>4</v>
      </c>
      <c r="D9" s="3">
        <v>4</v>
      </c>
      <c r="E9" s="3">
        <v>4</v>
      </c>
      <c r="F9" s="3">
        <v>4</v>
      </c>
      <c r="G9" s="3">
        <v>4</v>
      </c>
      <c r="H9" s="3">
        <v>4</v>
      </c>
      <c r="I9" s="3">
        <f>(SUMPRODUCT(B8:H8,B6:H6))+(SUMPRODUCT(B9:H9,B7:H7))</f>
        <v>180</v>
      </c>
      <c r="J9" s="3"/>
      <c r="K9" s="3"/>
      <c r="L9" s="3"/>
    </row>
    <row r="10" spans="1:15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5" x14ac:dyDescent="0.25">
      <c r="A11" s="10" t="s">
        <v>24</v>
      </c>
      <c r="B11" s="10"/>
      <c r="C11" s="10"/>
      <c r="D11" s="10"/>
      <c r="E11" s="10"/>
      <c r="F11" s="10"/>
      <c r="G11" s="10"/>
      <c r="H11" s="10"/>
      <c r="I11" s="10"/>
      <c r="J11" s="5" t="s">
        <v>26</v>
      </c>
      <c r="K11" s="5" t="s">
        <v>10</v>
      </c>
      <c r="L11" s="6" t="s">
        <v>12</v>
      </c>
      <c r="M11" s="3" t="s">
        <v>27</v>
      </c>
    </row>
    <row r="12" spans="1:15" x14ac:dyDescent="0.25">
      <c r="A12" t="s">
        <v>1</v>
      </c>
      <c r="B12" s="3">
        <v>8</v>
      </c>
      <c r="C12" s="3"/>
      <c r="D12" s="3"/>
      <c r="E12" s="3">
        <v>8</v>
      </c>
      <c r="F12" s="3">
        <v>8</v>
      </c>
      <c r="G12" s="3">
        <v>8</v>
      </c>
      <c r="H12" s="3">
        <v>8</v>
      </c>
      <c r="I12" s="3">
        <f>SUMPRODUCT(B12:H12,$B$6:$H$6)</f>
        <v>128</v>
      </c>
      <c r="J12" s="5">
        <f t="shared" ref="J12:J18" si="0">I12+I22</f>
        <v>140</v>
      </c>
      <c r="K12" s="5" t="s">
        <v>11</v>
      </c>
      <c r="L12" s="6">
        <f>O12*N12</f>
        <v>136</v>
      </c>
      <c r="M12" s="3">
        <f>J12-L12</f>
        <v>4</v>
      </c>
      <c r="N12">
        <v>8</v>
      </c>
      <c r="O12" s="5">
        <v>17</v>
      </c>
    </row>
    <row r="13" spans="1:15" x14ac:dyDescent="0.25">
      <c r="A13" t="s">
        <v>2</v>
      </c>
      <c r="B13" s="3">
        <v>8</v>
      </c>
      <c r="C13" s="3">
        <v>8</v>
      </c>
      <c r="D13" s="3"/>
      <c r="E13" s="3"/>
      <c r="F13" s="3">
        <v>8</v>
      </c>
      <c r="G13" s="3">
        <v>8</v>
      </c>
      <c r="H13" s="3">
        <v>8</v>
      </c>
      <c r="I13" s="3">
        <f t="shared" ref="I13:I18" si="1">SUMPRODUCT(B13:H13,$B$6:$H$6)</f>
        <v>72</v>
      </c>
      <c r="J13" s="5">
        <f t="shared" si="0"/>
        <v>112</v>
      </c>
      <c r="K13" s="5" t="s">
        <v>11</v>
      </c>
      <c r="L13" s="6">
        <f t="shared" ref="L13:L18" si="2">O13*N13</f>
        <v>104</v>
      </c>
      <c r="M13" s="3">
        <f t="shared" ref="M13:M18" si="3">J13-L13</f>
        <v>8</v>
      </c>
      <c r="N13">
        <v>8</v>
      </c>
      <c r="O13" s="5">
        <v>13</v>
      </c>
    </row>
    <row r="14" spans="1:15" x14ac:dyDescent="0.25">
      <c r="A14" t="s">
        <v>3</v>
      </c>
      <c r="B14" s="3">
        <v>8</v>
      </c>
      <c r="C14" s="3">
        <v>8</v>
      </c>
      <c r="D14" s="3">
        <v>8</v>
      </c>
      <c r="E14" s="3"/>
      <c r="F14" s="3"/>
      <c r="G14" s="3">
        <v>8</v>
      </c>
      <c r="H14" s="3">
        <v>8</v>
      </c>
      <c r="I14" s="3">
        <f t="shared" si="1"/>
        <v>80</v>
      </c>
      <c r="J14" s="5">
        <f t="shared" si="0"/>
        <v>120</v>
      </c>
      <c r="K14" s="5" t="s">
        <v>11</v>
      </c>
      <c r="L14" s="6">
        <f t="shared" si="2"/>
        <v>120</v>
      </c>
      <c r="M14" s="3">
        <f t="shared" si="3"/>
        <v>0</v>
      </c>
      <c r="N14">
        <v>8</v>
      </c>
      <c r="O14" s="5">
        <v>15</v>
      </c>
    </row>
    <row r="15" spans="1:15" x14ac:dyDescent="0.25">
      <c r="A15" t="s">
        <v>4</v>
      </c>
      <c r="B15" s="3">
        <v>8</v>
      </c>
      <c r="C15" s="3">
        <v>8</v>
      </c>
      <c r="D15" s="3">
        <v>8</v>
      </c>
      <c r="E15" s="3">
        <v>8</v>
      </c>
      <c r="F15" s="3"/>
      <c r="G15" s="3"/>
      <c r="H15" s="3">
        <v>8</v>
      </c>
      <c r="I15" s="3">
        <f t="shared" si="1"/>
        <v>112</v>
      </c>
      <c r="J15" s="5">
        <f t="shared" si="0"/>
        <v>152</v>
      </c>
      <c r="K15" s="5" t="s">
        <v>11</v>
      </c>
      <c r="L15" s="6">
        <f t="shared" si="2"/>
        <v>152</v>
      </c>
      <c r="M15" s="3">
        <f t="shared" si="3"/>
        <v>0</v>
      </c>
      <c r="N15">
        <v>8</v>
      </c>
      <c r="O15" s="5">
        <v>19</v>
      </c>
    </row>
    <row r="16" spans="1:15" x14ac:dyDescent="0.25">
      <c r="A16" t="s">
        <v>5</v>
      </c>
      <c r="B16" s="3">
        <v>8</v>
      </c>
      <c r="C16" s="3">
        <v>8</v>
      </c>
      <c r="D16" s="3">
        <v>8</v>
      </c>
      <c r="E16" s="3">
        <v>8</v>
      </c>
      <c r="F16" s="3">
        <v>8</v>
      </c>
      <c r="G16" s="3"/>
      <c r="H16" s="3"/>
      <c r="I16" s="3">
        <f t="shared" si="1"/>
        <v>72</v>
      </c>
      <c r="J16" s="5">
        <f t="shared" si="0"/>
        <v>112</v>
      </c>
      <c r="K16" s="5" t="s">
        <v>11</v>
      </c>
      <c r="L16" s="6">
        <f t="shared" si="2"/>
        <v>112</v>
      </c>
      <c r="M16" s="3">
        <f t="shared" si="3"/>
        <v>0</v>
      </c>
      <c r="N16">
        <v>8</v>
      </c>
      <c r="O16" s="5">
        <v>14</v>
      </c>
    </row>
    <row r="17" spans="1:15" x14ac:dyDescent="0.25">
      <c r="A17" t="s">
        <v>6</v>
      </c>
      <c r="B17" s="3"/>
      <c r="C17" s="3">
        <v>8</v>
      </c>
      <c r="D17" s="3">
        <v>8</v>
      </c>
      <c r="E17" s="3">
        <v>8</v>
      </c>
      <c r="F17" s="3">
        <v>8</v>
      </c>
      <c r="G17" s="3">
        <v>8</v>
      </c>
      <c r="H17" s="3"/>
      <c r="I17" s="3">
        <f t="shared" si="1"/>
        <v>88</v>
      </c>
      <c r="J17" s="5">
        <f t="shared" si="0"/>
        <v>128</v>
      </c>
      <c r="K17" s="5" t="s">
        <v>11</v>
      </c>
      <c r="L17" s="6">
        <f t="shared" si="2"/>
        <v>128</v>
      </c>
      <c r="M17" s="3">
        <f t="shared" si="3"/>
        <v>0</v>
      </c>
      <c r="N17">
        <v>8</v>
      </c>
      <c r="O17" s="5">
        <v>16</v>
      </c>
    </row>
    <row r="18" spans="1:15" x14ac:dyDescent="0.25">
      <c r="A18" t="s">
        <v>7</v>
      </c>
      <c r="B18" s="3"/>
      <c r="C18" s="3"/>
      <c r="D18" s="3">
        <v>8</v>
      </c>
      <c r="E18" s="3">
        <v>8</v>
      </c>
      <c r="F18" s="3">
        <v>8</v>
      </c>
      <c r="G18" s="3">
        <v>8</v>
      </c>
      <c r="H18" s="3">
        <v>8</v>
      </c>
      <c r="I18" s="3">
        <f t="shared" si="1"/>
        <v>128</v>
      </c>
      <c r="J18" s="5">
        <f t="shared" si="0"/>
        <v>136</v>
      </c>
      <c r="K18" s="5" t="s">
        <v>11</v>
      </c>
      <c r="L18" s="6">
        <f t="shared" si="2"/>
        <v>88</v>
      </c>
      <c r="M18" s="3">
        <f t="shared" si="3"/>
        <v>48</v>
      </c>
      <c r="N18">
        <v>8</v>
      </c>
      <c r="O18" s="5">
        <v>11</v>
      </c>
    </row>
    <row r="19" spans="1:15" x14ac:dyDescent="0.25">
      <c r="B19" s="3"/>
      <c r="C19" s="3"/>
      <c r="D19" s="3"/>
      <c r="E19" s="3"/>
      <c r="F19" s="3"/>
      <c r="G19" s="3"/>
      <c r="H19" s="3"/>
      <c r="I19" s="3">
        <f>SUM(I12:I18)</f>
        <v>680</v>
      </c>
    </row>
    <row r="20" spans="1:15" x14ac:dyDescent="0.25">
      <c r="A20" s="9" t="s">
        <v>28</v>
      </c>
      <c r="B20" s="9"/>
      <c r="C20" s="9"/>
      <c r="D20" s="9"/>
      <c r="E20" s="9"/>
      <c r="F20" s="9"/>
      <c r="G20" s="9"/>
      <c r="H20" s="9"/>
      <c r="I20" s="9"/>
      <c r="J20" s="5">
        <f>I29</f>
        <v>220</v>
      </c>
      <c r="K20" s="5" t="s">
        <v>29</v>
      </c>
      <c r="L20" s="6">
        <f>0.25*(I19+I29)</f>
        <v>225</v>
      </c>
    </row>
    <row r="21" spans="1:15" x14ac:dyDescent="0.25">
      <c r="A21" s="10" t="s">
        <v>25</v>
      </c>
      <c r="B21" s="10"/>
      <c r="C21" s="10"/>
      <c r="D21" s="10"/>
      <c r="E21" s="10"/>
      <c r="F21" s="10"/>
      <c r="G21" s="10"/>
      <c r="H21" s="10"/>
      <c r="I21" s="10"/>
    </row>
    <row r="22" spans="1:15" x14ac:dyDescent="0.25">
      <c r="A22" t="s">
        <v>1</v>
      </c>
      <c r="B22" s="3">
        <v>4</v>
      </c>
      <c r="C22" s="3"/>
      <c r="D22" s="3"/>
      <c r="E22" s="3">
        <v>4</v>
      </c>
      <c r="F22" s="3">
        <v>4</v>
      </c>
      <c r="G22" s="3">
        <v>4</v>
      </c>
      <c r="H22" s="3">
        <v>4</v>
      </c>
      <c r="I22" s="3">
        <f>SUMPRODUCT(B22:H22,$B$7:$H$7)</f>
        <v>12</v>
      </c>
      <c r="J22" s="3"/>
      <c r="K22" s="3"/>
      <c r="L22" s="3"/>
    </row>
    <row r="23" spans="1:15" x14ac:dyDescent="0.25">
      <c r="A23" t="s">
        <v>2</v>
      </c>
      <c r="B23" s="3">
        <v>4</v>
      </c>
      <c r="C23" s="3">
        <v>4</v>
      </c>
      <c r="D23" s="3"/>
      <c r="E23" s="3"/>
      <c r="F23" s="3">
        <v>4</v>
      </c>
      <c r="G23" s="3">
        <v>4</v>
      </c>
      <c r="H23" s="3">
        <v>4</v>
      </c>
      <c r="I23" s="3">
        <f t="shared" ref="I23:I28" si="4">SUMPRODUCT(B23:H23,$B$7:$H$7)</f>
        <v>40</v>
      </c>
      <c r="J23" s="3"/>
      <c r="K23" s="3"/>
      <c r="L23" s="3"/>
    </row>
    <row r="24" spans="1:15" x14ac:dyDescent="0.25">
      <c r="A24" t="s">
        <v>3</v>
      </c>
      <c r="B24" s="3">
        <v>4</v>
      </c>
      <c r="C24" s="3">
        <v>4</v>
      </c>
      <c r="D24" s="3">
        <v>4</v>
      </c>
      <c r="E24" s="3"/>
      <c r="F24" s="3"/>
      <c r="G24" s="3">
        <v>4</v>
      </c>
      <c r="H24" s="3">
        <v>4</v>
      </c>
      <c r="I24" s="3">
        <f t="shared" si="4"/>
        <v>40</v>
      </c>
      <c r="J24" s="3"/>
      <c r="K24" s="3"/>
      <c r="L24" s="3"/>
    </row>
    <row r="25" spans="1:15" x14ac:dyDescent="0.25">
      <c r="A25" t="s">
        <v>4</v>
      </c>
      <c r="B25" s="3">
        <v>4</v>
      </c>
      <c r="C25" s="3">
        <v>4</v>
      </c>
      <c r="D25" s="3">
        <v>4</v>
      </c>
      <c r="E25" s="3">
        <v>4</v>
      </c>
      <c r="F25" s="3"/>
      <c r="G25" s="3"/>
      <c r="H25" s="3">
        <v>4</v>
      </c>
      <c r="I25" s="3">
        <f t="shared" si="4"/>
        <v>40</v>
      </c>
      <c r="J25" s="3"/>
      <c r="K25" s="3"/>
      <c r="L25" s="3"/>
    </row>
    <row r="26" spans="1:15" x14ac:dyDescent="0.25">
      <c r="A26" t="s">
        <v>5</v>
      </c>
      <c r="B26" s="3">
        <v>4</v>
      </c>
      <c r="C26" s="3">
        <v>4</v>
      </c>
      <c r="D26" s="3">
        <v>4</v>
      </c>
      <c r="E26" s="3">
        <v>4</v>
      </c>
      <c r="F26" s="3">
        <v>4</v>
      </c>
      <c r="G26" s="3"/>
      <c r="H26" s="3"/>
      <c r="I26" s="3">
        <f t="shared" si="4"/>
        <v>40</v>
      </c>
      <c r="J26" s="3"/>
      <c r="K26" s="3"/>
      <c r="L26" s="3"/>
    </row>
    <row r="27" spans="1:15" x14ac:dyDescent="0.25">
      <c r="A27" t="s">
        <v>6</v>
      </c>
      <c r="B27" s="3"/>
      <c r="C27" s="3">
        <v>4</v>
      </c>
      <c r="D27" s="3">
        <v>4</v>
      </c>
      <c r="E27" s="3">
        <v>4</v>
      </c>
      <c r="F27" s="3">
        <v>4</v>
      </c>
      <c r="G27" s="3">
        <v>4</v>
      </c>
      <c r="H27" s="3"/>
      <c r="I27" s="3">
        <f t="shared" si="4"/>
        <v>40</v>
      </c>
      <c r="J27" s="3"/>
      <c r="K27" s="3"/>
      <c r="L27" s="3"/>
    </row>
    <row r="28" spans="1:15" x14ac:dyDescent="0.25">
      <c r="A28" t="s">
        <v>7</v>
      </c>
      <c r="B28" s="3"/>
      <c r="C28" s="3"/>
      <c r="D28" s="3">
        <v>4</v>
      </c>
      <c r="E28" s="3">
        <v>4</v>
      </c>
      <c r="F28" s="3">
        <v>4</v>
      </c>
      <c r="G28" s="3">
        <v>4</v>
      </c>
      <c r="H28" s="3">
        <v>4</v>
      </c>
      <c r="I28" s="3">
        <f t="shared" si="4"/>
        <v>8</v>
      </c>
      <c r="J28" s="3"/>
      <c r="K28" s="3"/>
      <c r="L28" s="3"/>
    </row>
    <row r="29" spans="1:15" x14ac:dyDescent="0.25">
      <c r="I29" s="3">
        <f>SUM(I22:I28)</f>
        <v>220</v>
      </c>
    </row>
    <row r="30" spans="1:15" x14ac:dyDescent="0.25">
      <c r="A30" s="11" t="s">
        <v>30</v>
      </c>
      <c r="B30" s="9"/>
      <c r="C30" s="9"/>
      <c r="D30" s="9"/>
      <c r="E30" s="9"/>
      <c r="F30" s="9"/>
      <c r="G30" s="9"/>
      <c r="H30" s="9"/>
      <c r="I30" s="9"/>
      <c r="J30" s="8"/>
    </row>
    <row r="31" spans="1:15" x14ac:dyDescent="0.25">
      <c r="A31" s="9" t="s">
        <v>31</v>
      </c>
      <c r="B31" s="9"/>
      <c r="C31" s="9"/>
      <c r="D31" s="9"/>
      <c r="E31" s="9"/>
      <c r="F31" s="9"/>
      <c r="G31" s="9"/>
      <c r="H31" s="9"/>
      <c r="I31" s="9"/>
      <c r="J31" s="8">
        <f>I19*50</f>
        <v>34000</v>
      </c>
    </row>
    <row r="32" spans="1:15" x14ac:dyDescent="0.25">
      <c r="A32" s="9" t="s">
        <v>32</v>
      </c>
      <c r="B32" s="9"/>
      <c r="C32" s="9"/>
      <c r="D32" s="9"/>
      <c r="E32" s="9"/>
      <c r="F32" s="9"/>
      <c r="G32" s="9"/>
      <c r="H32" s="9"/>
      <c r="I32" s="9"/>
      <c r="J32" s="8">
        <f>I29*35</f>
        <v>7700</v>
      </c>
    </row>
    <row r="33" spans="1:10" x14ac:dyDescent="0.25">
      <c r="A33" s="9" t="s">
        <v>33</v>
      </c>
      <c r="B33" s="9"/>
      <c r="C33" s="9"/>
      <c r="D33" s="9"/>
      <c r="E33" s="9"/>
      <c r="F33" s="9"/>
      <c r="G33" s="9"/>
      <c r="H33" s="9"/>
      <c r="I33" s="9"/>
      <c r="J33" s="8">
        <f>(J31+J32)</f>
        <v>41700</v>
      </c>
    </row>
  </sheetData>
  <mergeCells count="7">
    <mergeCell ref="A31:I31"/>
    <mergeCell ref="A32:I32"/>
    <mergeCell ref="A33:I33"/>
    <mergeCell ref="A11:I11"/>
    <mergeCell ref="A21:I21"/>
    <mergeCell ref="A20:I20"/>
    <mergeCell ref="A30:I30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5F5EF-39A6-4B00-B658-4548423C0A76}">
  <dimension ref="A1"/>
  <sheetViews>
    <sheetView tabSelected="1" workbookViewId="0">
      <selection activeCell="S6" sqref="S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Sheet1</vt:lpstr>
      <vt:lpstr>Sheet2</vt:lpstr>
      <vt:lpstr>Kısıtlar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Cem</dc:creator>
  <cp:lastModifiedBy>Ali Çalışkan</cp:lastModifiedBy>
  <dcterms:created xsi:type="dcterms:W3CDTF">2022-11-05T07:10:46Z</dcterms:created>
  <dcterms:modified xsi:type="dcterms:W3CDTF">2022-11-05T21:00:03Z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36915f3-2f02-4945-8997-f2963298db46_Enabled">
    <vt:lpwstr>true</vt:lpwstr>
  </property>
  <property fmtid="{D5CDD505-2E9C-101B-9397-08002B2CF9AE}" pid="3" name="MSIP_Label_736915f3-2f02-4945-8997-f2963298db46_SetDate">
    <vt:lpwstr>2022-11-05T07:36:16Z</vt:lpwstr>
  </property>
  <property fmtid="{D5CDD505-2E9C-101B-9397-08002B2CF9AE}" pid="4" name="MSIP_Label_736915f3-2f02-4945-8997-f2963298db46_Method">
    <vt:lpwstr>Standard</vt:lpwstr>
  </property>
  <property fmtid="{D5CDD505-2E9C-101B-9397-08002B2CF9AE}" pid="5" name="MSIP_Label_736915f3-2f02-4945-8997-f2963298db46_Name">
    <vt:lpwstr>Internal</vt:lpwstr>
  </property>
  <property fmtid="{D5CDD505-2E9C-101B-9397-08002B2CF9AE}" pid="6" name="MSIP_Label_736915f3-2f02-4945-8997-f2963298db46_SiteId">
    <vt:lpwstr>cd99fef8-1cd3-4a2a-9bdf-15531181d65e</vt:lpwstr>
  </property>
  <property fmtid="{D5CDD505-2E9C-101B-9397-08002B2CF9AE}" pid="7" name="MSIP_Label_736915f3-2f02-4945-8997-f2963298db46_ActionId">
    <vt:lpwstr>d1ea4e4d-45d0-42b6-8722-f42131f89390</vt:lpwstr>
  </property>
  <property fmtid="{D5CDD505-2E9C-101B-9397-08002B2CF9AE}" pid="8" name="MSIP_Label_736915f3-2f02-4945-8997-f2963298db46_ContentBits">
    <vt:lpwstr>1</vt:lpwstr>
  </property>
</Properties>
</file>