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个人\Excel系列\dataset\"/>
    </mc:Choice>
  </mc:AlternateContent>
  <bookViews>
    <workbookView xWindow="0" yWindow="0" windowWidth="28800" windowHeight="12240"/>
  </bookViews>
  <sheets>
    <sheet name="data1（ID3）" sheetId="1" r:id="rId1"/>
    <sheet name="data2（剪枝）" sheetId="2" r:id="rId2"/>
    <sheet name="Sheet2" sheetId="4" state="hidden" r:id="rId3"/>
    <sheet name="data3（离散化）" sheetId="3" r:id="rId4"/>
  </sheets>
  <definedNames>
    <definedName name="_xlnm._FilterDatabase" localSheetId="0" hidden="1">'data1（ID3）'!$A$1:$H$18</definedName>
    <definedName name="_xlnm._FilterDatabase" localSheetId="1" hidden="1">'data2（剪枝）'!$A$25:$K$35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2" l="1"/>
  <c r="R57" i="2"/>
  <c r="P57" i="2"/>
  <c r="S57" i="2" s="1"/>
  <c r="N57" i="2"/>
  <c r="R56" i="2"/>
  <c r="P56" i="2"/>
  <c r="N56" i="2"/>
  <c r="S51" i="2"/>
  <c r="R52" i="2"/>
  <c r="P52" i="2"/>
  <c r="N52" i="2"/>
  <c r="R51" i="2"/>
  <c r="P51" i="2"/>
  <c r="N51" i="2"/>
  <c r="R50" i="2"/>
  <c r="P50" i="2"/>
  <c r="S50" i="2" s="1"/>
  <c r="N50" i="2"/>
  <c r="R46" i="2"/>
  <c r="P46" i="2"/>
  <c r="S46" i="2" s="1"/>
  <c r="N46" i="2"/>
  <c r="R45" i="2"/>
  <c r="P45" i="2"/>
  <c r="S45" i="2" s="1"/>
  <c r="N45" i="2"/>
  <c r="R44" i="2"/>
  <c r="P44" i="2"/>
  <c r="N44" i="2"/>
  <c r="G58" i="2"/>
  <c r="E58" i="2"/>
  <c r="H58" i="2" s="1"/>
  <c r="C58" i="2"/>
  <c r="G57" i="2"/>
  <c r="E57" i="2"/>
  <c r="C57" i="2"/>
  <c r="G56" i="2"/>
  <c r="E56" i="2"/>
  <c r="C56" i="2"/>
  <c r="G52" i="2"/>
  <c r="E52" i="2"/>
  <c r="H52" i="2" s="1"/>
  <c r="C52" i="2"/>
  <c r="G51" i="2"/>
  <c r="E51" i="2"/>
  <c r="C51" i="2"/>
  <c r="G50" i="2"/>
  <c r="E50" i="2"/>
  <c r="C50" i="2"/>
  <c r="H46" i="2"/>
  <c r="H45" i="2"/>
  <c r="G45" i="2"/>
  <c r="G46" i="2"/>
  <c r="E45" i="2"/>
  <c r="E46" i="2"/>
  <c r="G44" i="2"/>
  <c r="E44" i="2"/>
  <c r="H44" i="2" s="1"/>
  <c r="C45" i="2"/>
  <c r="C46" i="2"/>
  <c r="C44" i="2"/>
  <c r="D41" i="2"/>
  <c r="F41" i="2" s="1"/>
  <c r="B41" i="2"/>
  <c r="S56" i="2" l="1"/>
  <c r="T56" i="2"/>
  <c r="S52" i="2"/>
  <c r="T50" i="2" s="1"/>
  <c r="I50" i="2"/>
  <c r="I44" i="2"/>
  <c r="H56" i="2"/>
  <c r="H51" i="2"/>
  <c r="S44" i="2"/>
  <c r="T44" i="2" s="1"/>
  <c r="H57" i="2"/>
  <c r="I56" i="2" s="1"/>
  <c r="H50" i="2"/>
  <c r="J203" i="1"/>
  <c r="H204" i="1"/>
  <c r="F204" i="1"/>
  <c r="I204" i="1" s="1"/>
  <c r="C204" i="1"/>
  <c r="H203" i="1"/>
  <c r="F203" i="1"/>
  <c r="I203" i="1" s="1"/>
  <c r="C203" i="1"/>
  <c r="J197" i="1"/>
  <c r="H198" i="1"/>
  <c r="H197" i="1"/>
  <c r="C198" i="1"/>
  <c r="C199" i="1"/>
  <c r="C197" i="1"/>
  <c r="I188" i="1"/>
  <c r="I187" i="1"/>
  <c r="J186" i="1" s="1"/>
  <c r="I186" i="1"/>
  <c r="H188" i="1"/>
  <c r="H187" i="1"/>
  <c r="H186" i="1"/>
  <c r="F188" i="1"/>
  <c r="F187" i="1"/>
  <c r="F186" i="1"/>
  <c r="C188" i="1"/>
  <c r="C187" i="1"/>
  <c r="C186" i="1"/>
  <c r="J192" i="1"/>
  <c r="C194" i="1"/>
  <c r="C193" i="1"/>
  <c r="C192" i="1"/>
  <c r="J180" i="1"/>
  <c r="C181" i="1"/>
  <c r="C182" i="1"/>
  <c r="C180" i="1"/>
  <c r="I199" i="1"/>
  <c r="H199" i="1"/>
  <c r="F199" i="1"/>
  <c r="F198" i="1"/>
  <c r="F197" i="1"/>
  <c r="I194" i="1"/>
  <c r="H194" i="1"/>
  <c r="F194" i="1"/>
  <c r="H193" i="1"/>
  <c r="F193" i="1"/>
  <c r="I193" i="1" s="1"/>
  <c r="H192" i="1"/>
  <c r="F192" i="1"/>
  <c r="I192" i="1" s="1"/>
  <c r="H182" i="1"/>
  <c r="F182" i="1"/>
  <c r="I182" i="1" s="1"/>
  <c r="H181" i="1"/>
  <c r="F181" i="1"/>
  <c r="I181" i="1" s="1"/>
  <c r="H180" i="1"/>
  <c r="F180" i="1"/>
  <c r="I180" i="1" s="1"/>
  <c r="D176" i="1"/>
  <c r="B176" i="1"/>
  <c r="C145" i="1"/>
  <c r="H144" i="1"/>
  <c r="F144" i="1"/>
  <c r="J139" i="1"/>
  <c r="C139" i="1"/>
  <c r="J133" i="1"/>
  <c r="F129" i="1"/>
  <c r="C134" i="1"/>
  <c r="C133" i="1"/>
  <c r="I134" i="1"/>
  <c r="H146" i="1"/>
  <c r="F146" i="1"/>
  <c r="I146" i="1" s="1"/>
  <c r="C146" i="1"/>
  <c r="J144" i="1" s="1"/>
  <c r="H145" i="1"/>
  <c r="F145" i="1"/>
  <c r="I145" i="1" s="1"/>
  <c r="C144" i="1"/>
  <c r="H141" i="1"/>
  <c r="F141" i="1"/>
  <c r="C141" i="1"/>
  <c r="H140" i="1"/>
  <c r="F140" i="1"/>
  <c r="C140" i="1"/>
  <c r="H139" i="1"/>
  <c r="F139" i="1"/>
  <c r="H135" i="1"/>
  <c r="F135" i="1"/>
  <c r="C135" i="1"/>
  <c r="H134" i="1"/>
  <c r="F134" i="1"/>
  <c r="H133" i="1"/>
  <c r="F133" i="1"/>
  <c r="D129" i="1"/>
  <c r="B129" i="1"/>
  <c r="O111" i="1"/>
  <c r="O118" i="1"/>
  <c r="O117" i="1"/>
  <c r="T113" i="1"/>
  <c r="T112" i="1"/>
  <c r="R113" i="1"/>
  <c r="R112" i="1"/>
  <c r="H119" i="1"/>
  <c r="H118" i="1"/>
  <c r="F119" i="1"/>
  <c r="F118" i="1"/>
  <c r="H113" i="1"/>
  <c r="F113" i="1"/>
  <c r="C112" i="1"/>
  <c r="C113" i="1"/>
  <c r="C117" i="1"/>
  <c r="C111" i="1"/>
  <c r="R117" i="1"/>
  <c r="T117" i="1"/>
  <c r="R118" i="1"/>
  <c r="T118" i="1"/>
  <c r="C119" i="1"/>
  <c r="C118" i="1"/>
  <c r="H117" i="1"/>
  <c r="F117" i="1"/>
  <c r="O113" i="1"/>
  <c r="O112" i="1"/>
  <c r="H112" i="1"/>
  <c r="F112" i="1"/>
  <c r="T111" i="1"/>
  <c r="R111" i="1"/>
  <c r="H111" i="1"/>
  <c r="F111" i="1"/>
  <c r="D107" i="1"/>
  <c r="B107" i="1"/>
  <c r="O85" i="1"/>
  <c r="O84" i="1"/>
  <c r="O79" i="1"/>
  <c r="O80" i="1"/>
  <c r="O78" i="1"/>
  <c r="C91" i="1"/>
  <c r="C92" i="1"/>
  <c r="C90" i="1"/>
  <c r="C86" i="1"/>
  <c r="C85" i="1"/>
  <c r="C84" i="1"/>
  <c r="H92" i="1"/>
  <c r="F92" i="1"/>
  <c r="C79" i="1"/>
  <c r="C80" i="1"/>
  <c r="C78" i="1"/>
  <c r="T85" i="1"/>
  <c r="R85" i="1"/>
  <c r="H91" i="1"/>
  <c r="F91" i="1"/>
  <c r="T84" i="1"/>
  <c r="R84" i="1"/>
  <c r="H90" i="1"/>
  <c r="F90" i="1"/>
  <c r="T80" i="1"/>
  <c r="R80" i="1"/>
  <c r="H86" i="1"/>
  <c r="F86" i="1"/>
  <c r="T79" i="1"/>
  <c r="R79" i="1"/>
  <c r="H85" i="1"/>
  <c r="F85" i="1"/>
  <c r="T78" i="1"/>
  <c r="R78" i="1"/>
  <c r="H84" i="1"/>
  <c r="F84" i="1"/>
  <c r="H80" i="1"/>
  <c r="F80" i="1"/>
  <c r="H79" i="1"/>
  <c r="F79" i="1"/>
  <c r="H78" i="1"/>
  <c r="F78" i="1"/>
  <c r="D74" i="1"/>
  <c r="B74" i="1"/>
  <c r="T41" i="1"/>
  <c r="R41" i="1"/>
  <c r="O41" i="1"/>
  <c r="T40" i="1"/>
  <c r="R40" i="1"/>
  <c r="O40" i="1"/>
  <c r="T36" i="1"/>
  <c r="R36" i="1"/>
  <c r="O36" i="1"/>
  <c r="T35" i="1"/>
  <c r="R35" i="1"/>
  <c r="O35" i="1"/>
  <c r="T34" i="1"/>
  <c r="R34" i="1"/>
  <c r="O34" i="1"/>
  <c r="T30" i="1"/>
  <c r="R30" i="1"/>
  <c r="O30" i="1"/>
  <c r="T29" i="1"/>
  <c r="R29" i="1"/>
  <c r="O29" i="1"/>
  <c r="T28" i="1"/>
  <c r="R28" i="1"/>
  <c r="O28" i="1"/>
  <c r="H42" i="1"/>
  <c r="F42" i="1"/>
  <c r="C42" i="1"/>
  <c r="H41" i="1"/>
  <c r="F41" i="1"/>
  <c r="C41" i="1"/>
  <c r="H40" i="1"/>
  <c r="F40" i="1"/>
  <c r="C40" i="1"/>
  <c r="C36" i="1"/>
  <c r="C35" i="1"/>
  <c r="C34" i="1"/>
  <c r="H36" i="1"/>
  <c r="F36" i="1"/>
  <c r="H35" i="1"/>
  <c r="F35" i="1"/>
  <c r="H34" i="1"/>
  <c r="F34" i="1"/>
  <c r="H29" i="1"/>
  <c r="H30" i="1"/>
  <c r="H28" i="1"/>
  <c r="F29" i="1"/>
  <c r="F30" i="1"/>
  <c r="F28" i="1"/>
  <c r="C30" i="1"/>
  <c r="C29" i="1"/>
  <c r="C28" i="1"/>
  <c r="D24" i="1"/>
  <c r="B24" i="1"/>
  <c r="I197" i="1" l="1"/>
  <c r="I198" i="1"/>
  <c r="F176" i="1"/>
  <c r="I140" i="1"/>
  <c r="I29" i="1"/>
  <c r="U29" i="1"/>
  <c r="I144" i="1"/>
  <c r="I111" i="1"/>
  <c r="I135" i="1"/>
  <c r="U117" i="1"/>
  <c r="I92" i="1"/>
  <c r="U111" i="1"/>
  <c r="I91" i="1"/>
  <c r="I133" i="1"/>
  <c r="I139" i="1"/>
  <c r="I28" i="1"/>
  <c r="I30" i="1"/>
  <c r="I78" i="1"/>
  <c r="U78" i="1"/>
  <c r="U80" i="1"/>
  <c r="I141" i="1"/>
  <c r="F107" i="1"/>
  <c r="I112" i="1"/>
  <c r="U41" i="1"/>
  <c r="U113" i="1"/>
  <c r="I84" i="1"/>
  <c r="U118" i="1"/>
  <c r="I118" i="1"/>
  <c r="I113" i="1"/>
  <c r="I119" i="1"/>
  <c r="U40" i="1"/>
  <c r="I117" i="1"/>
  <c r="U30" i="1"/>
  <c r="I80" i="1"/>
  <c r="H24" i="1"/>
  <c r="I86" i="1"/>
  <c r="I42" i="1"/>
  <c r="U35" i="1"/>
  <c r="U79" i="1"/>
  <c r="I36" i="1"/>
  <c r="U28" i="1"/>
  <c r="F74" i="1"/>
  <c r="I41" i="1"/>
  <c r="U34" i="1"/>
  <c r="U112" i="1"/>
  <c r="U85" i="1"/>
  <c r="U84" i="1"/>
  <c r="I90" i="1"/>
  <c r="I85" i="1"/>
  <c r="I79" i="1"/>
  <c r="U36" i="1"/>
  <c r="I34" i="1"/>
  <c r="I35" i="1"/>
  <c r="I40" i="1"/>
  <c r="J28" i="1" l="1"/>
  <c r="V28" i="1"/>
  <c r="J117" i="1"/>
  <c r="J111" i="1"/>
  <c r="V111" i="1"/>
  <c r="V117" i="1"/>
  <c r="V40" i="1"/>
  <c r="J40" i="1"/>
  <c r="V34" i="1"/>
  <c r="J78" i="1"/>
  <c r="J90" i="1"/>
  <c r="V84" i="1"/>
  <c r="J84" i="1"/>
  <c r="J34" i="1"/>
  <c r="V78" i="1"/>
</calcChain>
</file>

<file path=xl/sharedStrings.xml><?xml version="1.0" encoding="utf-8"?>
<sst xmlns="http://schemas.openxmlformats.org/spreadsheetml/2006/main" count="1125" uniqueCount="112">
  <si>
    <t>色泽</t>
  </si>
  <si>
    <t>根蒂</t>
  </si>
  <si>
    <t>敲声</t>
  </si>
  <si>
    <t>纹理</t>
  </si>
  <si>
    <t>脐部</t>
  </si>
  <si>
    <t>触感</t>
  </si>
  <si>
    <t>好瓜</t>
  </si>
  <si>
    <t>青绿</t>
  </si>
  <si>
    <t>蜷缩</t>
  </si>
  <si>
    <t>浊响</t>
  </si>
  <si>
    <t>清晰</t>
  </si>
  <si>
    <t>凹陷</t>
  </si>
  <si>
    <t>硬滑</t>
  </si>
  <si>
    <t>是</t>
  </si>
  <si>
    <t>乌黑</t>
  </si>
  <si>
    <t>沉闷</t>
  </si>
  <si>
    <t>浅白</t>
  </si>
  <si>
    <t>稍蜷</t>
  </si>
  <si>
    <t>稍凹</t>
  </si>
  <si>
    <t>软粘</t>
  </si>
  <si>
    <t>稍糊</t>
  </si>
  <si>
    <t>否</t>
  </si>
  <si>
    <t>硬挺</t>
  </si>
  <si>
    <t>清脆</t>
  </si>
  <si>
    <t>平坦</t>
  </si>
  <si>
    <t>模糊</t>
  </si>
  <si>
    <t>序号</t>
    <phoneticPr fontId="1" type="noConversion"/>
  </si>
  <si>
    <t>密度</t>
    <phoneticPr fontId="1" type="noConversion"/>
  </si>
  <si>
    <t>含糖率</t>
    <phoneticPr fontId="1" type="noConversion"/>
  </si>
  <si>
    <t>总体：</t>
    <phoneticPr fontId="1" type="noConversion"/>
  </si>
  <si>
    <t>坏瓜：</t>
    <phoneticPr fontId="1" type="noConversion"/>
  </si>
  <si>
    <t>好瓜：</t>
    <phoneticPr fontId="1" type="noConversion"/>
  </si>
  <si>
    <t>好瓜占比：</t>
    <phoneticPr fontId="1" type="noConversion"/>
  </si>
  <si>
    <t>坏瓜占比：</t>
    <phoneticPr fontId="1" type="noConversion"/>
  </si>
  <si>
    <t>数据集的信息熵：</t>
    <phoneticPr fontId="1" type="noConversion"/>
  </si>
  <si>
    <t>色泽：</t>
    <phoneticPr fontId="1" type="noConversion"/>
  </si>
  <si>
    <t>青绿</t>
    <phoneticPr fontId="1" type="noConversion"/>
  </si>
  <si>
    <t>乌黑</t>
    <phoneticPr fontId="1" type="noConversion"/>
  </si>
  <si>
    <t>浅白</t>
    <phoneticPr fontId="1" type="noConversion"/>
  </si>
  <si>
    <t>数量</t>
    <phoneticPr fontId="1" type="noConversion"/>
  </si>
  <si>
    <t>占比</t>
    <phoneticPr fontId="1" type="noConversion"/>
  </si>
  <si>
    <t>好瓜</t>
    <phoneticPr fontId="1" type="noConversion"/>
  </si>
  <si>
    <t>坏瓜</t>
    <phoneticPr fontId="1" type="noConversion"/>
  </si>
  <si>
    <t>信息熵</t>
    <phoneticPr fontId="1" type="noConversion"/>
  </si>
  <si>
    <t>信息增益</t>
    <phoneticPr fontId="1" type="noConversion"/>
  </si>
  <si>
    <t>好瓜占特征比例</t>
    <phoneticPr fontId="1" type="noConversion"/>
  </si>
  <si>
    <t>坏瓜占特征比例</t>
    <phoneticPr fontId="1" type="noConversion"/>
  </si>
  <si>
    <t>根蒂</t>
    <phoneticPr fontId="1" type="noConversion"/>
  </si>
  <si>
    <t>敲声</t>
    <phoneticPr fontId="1" type="noConversion"/>
  </si>
  <si>
    <t>纹理</t>
    <phoneticPr fontId="1" type="noConversion"/>
  </si>
  <si>
    <t>清晰</t>
    <phoneticPr fontId="1" type="noConversion"/>
  </si>
  <si>
    <t>模糊</t>
    <phoneticPr fontId="1" type="noConversion"/>
  </si>
  <si>
    <t>按纹理=清晰划分数据集：</t>
    <phoneticPr fontId="1" type="noConversion"/>
  </si>
  <si>
    <t>好瓜：</t>
    <phoneticPr fontId="1" type="noConversion"/>
  </si>
  <si>
    <t>整体：</t>
    <phoneticPr fontId="1" type="noConversion"/>
  </si>
  <si>
    <t>好瓜占比：</t>
    <phoneticPr fontId="1" type="noConversion"/>
  </si>
  <si>
    <t>信息熵：</t>
    <phoneticPr fontId="1" type="noConversion"/>
  </si>
  <si>
    <t>按纹理=稍糊划分数据集</t>
    <phoneticPr fontId="1" type="noConversion"/>
  </si>
  <si>
    <t>稍蜷</t>
    <phoneticPr fontId="1" type="noConversion"/>
  </si>
  <si>
    <t>按根蒂等于稍蜷划分数据集：</t>
    <phoneticPr fontId="1" type="noConversion"/>
  </si>
  <si>
    <t>好瓜</t>
    <phoneticPr fontId="1" type="noConversion"/>
  </si>
  <si>
    <t>坏瓜</t>
    <phoneticPr fontId="1" type="noConversion"/>
  </si>
  <si>
    <t>整体</t>
    <phoneticPr fontId="1" type="noConversion"/>
  </si>
  <si>
    <t>好瓜比例</t>
    <phoneticPr fontId="1" type="noConversion"/>
  </si>
  <si>
    <t>坏瓜比例</t>
    <phoneticPr fontId="1" type="noConversion"/>
  </si>
  <si>
    <t>按触感等于软黏划分数据集：</t>
    <phoneticPr fontId="1" type="noConversion"/>
  </si>
  <si>
    <t>触感</t>
    <phoneticPr fontId="1" type="noConversion"/>
  </si>
  <si>
    <t>软黏</t>
    <phoneticPr fontId="1" type="noConversion"/>
  </si>
  <si>
    <t>硬滑</t>
    <phoneticPr fontId="1" type="noConversion"/>
  </si>
  <si>
    <t>类别</t>
    <phoneticPr fontId="1" type="noConversion"/>
  </si>
  <si>
    <t>训练样本</t>
    <phoneticPr fontId="1" type="noConversion"/>
  </si>
  <si>
    <t>测试样本</t>
    <phoneticPr fontId="1" type="noConversion"/>
  </si>
  <si>
    <t>预剪枝：</t>
    <phoneticPr fontId="1" type="noConversion"/>
  </si>
  <si>
    <t>每次划分数据时，先判断泛化性能是否有提升，再确认是否添加分支。</t>
    <phoneticPr fontId="1" type="noConversion"/>
  </si>
  <si>
    <t>后剪枝：</t>
    <phoneticPr fontId="1" type="noConversion"/>
  </si>
  <si>
    <t>生成一颗完全树，对生成的全完数从最底层起合并叶子节点。原则是确认叶子节点合并后泛化性能有提升合并。</t>
    <phoneticPr fontId="1" type="noConversion"/>
  </si>
  <si>
    <t>所有数据在根节点，并假设根节点的类别为好瓜。</t>
    <phoneticPr fontId="1" type="noConversion"/>
  </si>
  <si>
    <t>计算各特征的信息增益：</t>
    <phoneticPr fontId="1" type="noConversion"/>
  </si>
  <si>
    <t>好瓜：</t>
    <phoneticPr fontId="1" type="noConversion"/>
  </si>
  <si>
    <t>坏瓜：</t>
    <phoneticPr fontId="1" type="noConversion"/>
  </si>
  <si>
    <t>整体：</t>
    <phoneticPr fontId="1" type="noConversion"/>
  </si>
  <si>
    <t>好瓜占比：</t>
    <phoneticPr fontId="1" type="noConversion"/>
  </si>
  <si>
    <t>坏瓜占比：</t>
    <phoneticPr fontId="1" type="noConversion"/>
  </si>
  <si>
    <t>信息熵：</t>
    <phoneticPr fontId="1" type="noConversion"/>
  </si>
  <si>
    <t>青绿</t>
    <phoneticPr fontId="1" type="noConversion"/>
  </si>
  <si>
    <t>乌黑</t>
    <phoneticPr fontId="1" type="noConversion"/>
  </si>
  <si>
    <t>浅白</t>
    <phoneticPr fontId="1" type="noConversion"/>
  </si>
  <si>
    <t>数量</t>
    <phoneticPr fontId="1" type="noConversion"/>
  </si>
  <si>
    <t>好瓜</t>
    <phoneticPr fontId="1" type="noConversion"/>
  </si>
  <si>
    <t>坏瓜</t>
    <phoneticPr fontId="1" type="noConversion"/>
  </si>
  <si>
    <t>好瓜比例</t>
    <phoneticPr fontId="1" type="noConversion"/>
  </si>
  <si>
    <t>坏瓜比例</t>
    <phoneticPr fontId="1" type="noConversion"/>
  </si>
  <si>
    <t>信息熵</t>
    <phoneticPr fontId="1" type="noConversion"/>
  </si>
  <si>
    <t>信息增益</t>
    <phoneticPr fontId="1" type="noConversion"/>
  </si>
  <si>
    <t>占比</t>
    <phoneticPr fontId="1" type="noConversion"/>
  </si>
  <si>
    <t>根蒂</t>
    <phoneticPr fontId="1" type="noConversion"/>
  </si>
  <si>
    <t>纹理</t>
    <phoneticPr fontId="1" type="noConversion"/>
  </si>
  <si>
    <t>脐部</t>
    <phoneticPr fontId="1" type="noConversion"/>
  </si>
  <si>
    <t>脐部</t>
    <phoneticPr fontId="1" type="noConversion"/>
  </si>
  <si>
    <t>按照根节点为好瓜，在测试集上的表现：4,5,8判断为正确，9,11,12,13判断为错误。准确率=3/7 = 0.428571</t>
    <phoneticPr fontId="1" type="noConversion"/>
  </si>
  <si>
    <t>按照信息增益，可选色泽或脐部作为划分点。按西瓜书选择脐部作为分支节点，生成决策树桩：</t>
    <phoneticPr fontId="1" type="noConversion"/>
  </si>
  <si>
    <t>预测label</t>
    <phoneticPr fontId="1" type="noConversion"/>
  </si>
  <si>
    <t>是</t>
    <phoneticPr fontId="1" type="noConversion"/>
  </si>
  <si>
    <t>是</t>
    <phoneticPr fontId="1" type="noConversion"/>
  </si>
  <si>
    <t>否</t>
    <phoneticPr fontId="1" type="noConversion"/>
  </si>
  <si>
    <t>该决策树桩对测试样本进行预测准确率=5/7= 0.714286</t>
    <phoneticPr fontId="1" type="noConversion"/>
  </si>
  <si>
    <t>准确率在划分之后有提升，此时才会按照脐部进行划分。</t>
    <phoneticPr fontId="1" type="noConversion"/>
  </si>
  <si>
    <t>⑤</t>
    <phoneticPr fontId="1" type="noConversion"/>
  </si>
  <si>
    <t>④</t>
  </si>
  <si>
    <t>①</t>
    <phoneticPr fontId="1" type="noConversion"/>
  </si>
  <si>
    <t>②</t>
    <phoneticPr fontId="1" type="noConversion"/>
  </si>
  <si>
    <t>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</si>
</sst>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44</xdr:row>
      <xdr:rowOff>38100</xdr:rowOff>
    </xdr:from>
    <xdr:to>
      <xdr:col>8</xdr:col>
      <xdr:colOff>247650</xdr:colOff>
      <xdr:row>50</xdr:row>
      <xdr:rowOff>9525</xdr:rowOff>
    </xdr:to>
    <xdr:grpSp>
      <xdr:nvGrpSpPr>
        <xdr:cNvPr id="19" name="组合 18"/>
        <xdr:cNvGrpSpPr/>
      </xdr:nvGrpSpPr>
      <xdr:grpSpPr>
        <a:xfrm>
          <a:off x="2276475" y="8001000"/>
          <a:ext cx="4552950" cy="1057275"/>
          <a:chOff x="2047875" y="8534400"/>
          <a:chExt cx="3457575" cy="1057275"/>
        </a:xfrm>
      </xdr:grpSpPr>
      <xdr:sp macro="" textlink="">
        <xdr:nvSpPr>
          <xdr:cNvPr id="2" name="圆角矩形 1"/>
          <xdr:cNvSpPr/>
        </xdr:nvSpPr>
        <xdr:spPr>
          <a:xfrm>
            <a:off x="3429000" y="8534400"/>
            <a:ext cx="695325" cy="3429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   纹理</a:t>
            </a:r>
          </a:p>
        </xdr:txBody>
      </xdr:sp>
      <xdr:sp macro="" textlink="">
        <xdr:nvSpPr>
          <xdr:cNvPr id="3" name="圆角矩形 2"/>
          <xdr:cNvSpPr/>
        </xdr:nvSpPr>
        <xdr:spPr>
          <a:xfrm>
            <a:off x="3419475" y="9239250"/>
            <a:ext cx="695325" cy="3429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   稍糊</a:t>
            </a:r>
          </a:p>
        </xdr:txBody>
      </xdr:sp>
      <xdr:sp macro="" textlink="">
        <xdr:nvSpPr>
          <xdr:cNvPr id="4" name="圆角矩形 3"/>
          <xdr:cNvSpPr/>
        </xdr:nvSpPr>
        <xdr:spPr>
          <a:xfrm>
            <a:off x="2047875" y="9248775"/>
            <a:ext cx="695325" cy="3429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   清晰</a:t>
            </a:r>
          </a:p>
        </xdr:txBody>
      </xdr:sp>
      <xdr:sp macro="" textlink="">
        <xdr:nvSpPr>
          <xdr:cNvPr id="5" name="圆角矩形 4"/>
          <xdr:cNvSpPr/>
        </xdr:nvSpPr>
        <xdr:spPr>
          <a:xfrm>
            <a:off x="4810125" y="9239250"/>
            <a:ext cx="695325" cy="3429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   模糊</a:t>
            </a:r>
          </a:p>
        </xdr:txBody>
      </xdr:sp>
      <xdr:cxnSp macro="">
        <xdr:nvCxnSpPr>
          <xdr:cNvPr id="7" name="直接连接符 6"/>
          <xdr:cNvCxnSpPr>
            <a:stCxn id="2" idx="2"/>
            <a:endCxn id="4" idx="0"/>
          </xdr:cNvCxnSpPr>
        </xdr:nvCxnSpPr>
        <xdr:spPr>
          <a:xfrm flipH="1">
            <a:off x="2395538" y="8877300"/>
            <a:ext cx="1381125" cy="3714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接连接符 7"/>
          <xdr:cNvCxnSpPr>
            <a:stCxn id="2" idx="2"/>
            <a:endCxn id="3" idx="0"/>
          </xdr:cNvCxnSpPr>
        </xdr:nvCxnSpPr>
        <xdr:spPr>
          <a:xfrm flipH="1">
            <a:off x="3767138" y="8877300"/>
            <a:ext cx="9525" cy="3619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接连接符 10"/>
          <xdr:cNvCxnSpPr>
            <a:stCxn id="2" idx="2"/>
            <a:endCxn id="5" idx="0"/>
          </xdr:cNvCxnSpPr>
        </xdr:nvCxnSpPr>
        <xdr:spPr>
          <a:xfrm>
            <a:off x="3776663" y="8877300"/>
            <a:ext cx="1381125" cy="3619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314324</xdr:colOff>
      <xdr:row>50</xdr:row>
      <xdr:rowOff>28575</xdr:rowOff>
    </xdr:from>
    <xdr:to>
      <xdr:col>4</xdr:col>
      <xdr:colOff>495300</xdr:colOff>
      <xdr:row>53</xdr:row>
      <xdr:rowOff>9525</xdr:rowOff>
    </xdr:to>
    <xdr:sp macro="" textlink="">
      <xdr:nvSpPr>
        <xdr:cNvPr id="16" name="圆角矩形 15"/>
        <xdr:cNvSpPr/>
      </xdr:nvSpPr>
      <xdr:spPr>
        <a:xfrm>
          <a:off x="1000124" y="9077325"/>
          <a:ext cx="2238376" cy="5238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好瓜：</a:t>
          </a:r>
          <a:r>
            <a:rPr lang="en-US" altLang="zh-CN" sz="1100"/>
            <a:t>1</a:t>
          </a:r>
          <a:r>
            <a:rPr lang="zh-CN" altLang="en-US" sz="1100"/>
            <a:t>、</a:t>
          </a:r>
          <a:r>
            <a:rPr lang="en-US" altLang="zh-CN" sz="1100"/>
            <a:t>2</a:t>
          </a:r>
          <a:r>
            <a:rPr lang="zh-CN" altLang="en-US" sz="1100"/>
            <a:t>、</a:t>
          </a:r>
          <a:r>
            <a:rPr lang="en-US" altLang="zh-CN" sz="1100"/>
            <a:t>3</a:t>
          </a:r>
          <a:r>
            <a:rPr lang="zh-CN" altLang="en-US" sz="1100"/>
            <a:t>、</a:t>
          </a:r>
          <a:r>
            <a:rPr lang="en-US" altLang="zh-CN" sz="1100"/>
            <a:t>4</a:t>
          </a:r>
          <a:r>
            <a:rPr lang="zh-CN" altLang="en-US" sz="1100"/>
            <a:t>、</a:t>
          </a:r>
          <a:r>
            <a:rPr lang="en-US" altLang="zh-CN" sz="1100"/>
            <a:t>5</a:t>
          </a:r>
          <a:r>
            <a:rPr lang="zh-CN" altLang="en-US" sz="1100"/>
            <a:t>、</a:t>
          </a:r>
          <a:r>
            <a:rPr lang="en-US" altLang="zh-CN" sz="1100"/>
            <a:t>6</a:t>
          </a:r>
          <a:r>
            <a:rPr lang="zh-CN" altLang="en-US" sz="1100"/>
            <a:t>、</a:t>
          </a:r>
          <a:r>
            <a:rPr lang="en-US" altLang="zh-CN" sz="1100"/>
            <a:t>8</a:t>
          </a:r>
          <a:r>
            <a:rPr lang="zh-CN" altLang="en-US" sz="1100"/>
            <a:t>、</a:t>
          </a:r>
          <a:endParaRPr lang="en-US" altLang="zh-CN" sz="1100"/>
        </a:p>
        <a:p>
          <a:pPr algn="l"/>
          <a:r>
            <a:rPr lang="zh-CN" altLang="en-US" sz="1100"/>
            <a:t>坏瓜：</a:t>
          </a:r>
          <a:r>
            <a:rPr lang="en-US" altLang="zh-CN" sz="1100"/>
            <a:t>10</a:t>
          </a:r>
          <a:r>
            <a:rPr lang="zh-CN" altLang="en-US" sz="1100"/>
            <a:t>、</a:t>
          </a:r>
          <a:r>
            <a:rPr lang="en-US" altLang="zh-CN" sz="1100"/>
            <a:t>15</a:t>
          </a:r>
          <a:endParaRPr lang="zh-CN" altLang="en-US" sz="1100"/>
        </a:p>
      </xdr:txBody>
    </xdr:sp>
    <xdr:clientData/>
  </xdr:twoCellAnchor>
  <xdr:twoCellAnchor>
    <xdr:from>
      <xdr:col>7</xdr:col>
      <xdr:colOff>400050</xdr:colOff>
      <xdr:row>50</xdr:row>
      <xdr:rowOff>47625</xdr:rowOff>
    </xdr:from>
    <xdr:to>
      <xdr:col>9</xdr:col>
      <xdr:colOff>381000</xdr:colOff>
      <xdr:row>52</xdr:row>
      <xdr:rowOff>95250</xdr:rowOff>
    </xdr:to>
    <xdr:sp macro="" textlink="">
      <xdr:nvSpPr>
        <xdr:cNvPr id="17" name="圆角矩形 16"/>
        <xdr:cNvSpPr/>
      </xdr:nvSpPr>
      <xdr:spPr>
        <a:xfrm>
          <a:off x="5829300" y="9096375"/>
          <a:ext cx="1819275" cy="4095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坏瓜：</a:t>
          </a:r>
          <a:r>
            <a:rPr lang="en-US" altLang="zh-CN" sz="1100"/>
            <a:t>11</a:t>
          </a:r>
          <a:r>
            <a:rPr lang="zh-CN" altLang="en-US" sz="1100"/>
            <a:t>、</a:t>
          </a:r>
          <a:r>
            <a:rPr lang="en-US" altLang="zh-CN" sz="1100"/>
            <a:t>12</a:t>
          </a:r>
          <a:r>
            <a:rPr lang="zh-CN" altLang="en-US" sz="1100"/>
            <a:t>、</a:t>
          </a:r>
          <a:r>
            <a:rPr lang="en-US" altLang="zh-CN" sz="1100"/>
            <a:t>16</a:t>
          </a:r>
          <a:endParaRPr lang="zh-CN" altLang="en-US" sz="1100"/>
        </a:p>
      </xdr:txBody>
    </xdr:sp>
    <xdr:clientData/>
  </xdr:twoCellAnchor>
  <xdr:twoCellAnchor>
    <xdr:from>
      <xdr:col>4</xdr:col>
      <xdr:colOff>542924</xdr:colOff>
      <xdr:row>50</xdr:row>
      <xdr:rowOff>38100</xdr:rowOff>
    </xdr:from>
    <xdr:to>
      <xdr:col>7</xdr:col>
      <xdr:colOff>266699</xdr:colOff>
      <xdr:row>53</xdr:row>
      <xdr:rowOff>66675</xdr:rowOff>
    </xdr:to>
    <xdr:sp macro="" textlink="">
      <xdr:nvSpPr>
        <xdr:cNvPr id="18" name="圆角矩形 17"/>
        <xdr:cNvSpPr/>
      </xdr:nvSpPr>
      <xdr:spPr>
        <a:xfrm>
          <a:off x="3286124" y="9086850"/>
          <a:ext cx="240982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好瓜：</a:t>
          </a:r>
          <a:r>
            <a:rPr lang="en-US" altLang="zh-CN" sz="1100"/>
            <a:t>7</a:t>
          </a:r>
        </a:p>
        <a:p>
          <a:pPr algn="l"/>
          <a:r>
            <a:rPr lang="zh-CN" altLang="en-US" sz="1100"/>
            <a:t>坏瓜：</a:t>
          </a:r>
          <a:r>
            <a:rPr lang="en-US" altLang="zh-CN" sz="1100"/>
            <a:t>9</a:t>
          </a:r>
          <a:r>
            <a:rPr lang="zh-CN" altLang="en-US" sz="1100"/>
            <a:t>、</a:t>
          </a:r>
          <a:r>
            <a:rPr lang="en-US" altLang="zh-CN" sz="1100"/>
            <a:t>13</a:t>
          </a:r>
          <a:r>
            <a:rPr lang="zh-CN" altLang="en-US" sz="1100"/>
            <a:t>、</a:t>
          </a:r>
          <a:r>
            <a:rPr lang="en-US" altLang="zh-CN" sz="1100"/>
            <a:t>14</a:t>
          </a:r>
          <a:r>
            <a:rPr lang="zh-CN" altLang="en-US" sz="1100"/>
            <a:t>、</a:t>
          </a:r>
          <a:r>
            <a:rPr lang="en-US" altLang="zh-CN" sz="1100"/>
            <a:t>17</a:t>
          </a:r>
          <a:endParaRPr lang="zh-CN" altLang="en-US" sz="1100"/>
        </a:p>
      </xdr:txBody>
    </xdr:sp>
    <xdr:clientData/>
  </xdr:twoCellAnchor>
  <xdr:twoCellAnchor>
    <xdr:from>
      <xdr:col>15</xdr:col>
      <xdr:colOff>490538</xdr:colOff>
      <xdr:row>96</xdr:row>
      <xdr:rowOff>47625</xdr:rowOff>
    </xdr:from>
    <xdr:to>
      <xdr:col>18</xdr:col>
      <xdr:colOff>128588</xdr:colOff>
      <xdr:row>100</xdr:row>
      <xdr:rowOff>76200</xdr:rowOff>
    </xdr:to>
    <xdr:cxnSp macro="">
      <xdr:nvCxnSpPr>
        <xdr:cNvPr id="37" name="直接连接符 36"/>
        <xdr:cNvCxnSpPr>
          <a:stCxn id="23" idx="2"/>
          <a:endCxn id="38" idx="0"/>
        </xdr:cNvCxnSpPr>
      </xdr:nvCxnSpPr>
      <xdr:spPr>
        <a:xfrm flipH="1">
          <a:off x="10777538" y="16335375"/>
          <a:ext cx="1876425" cy="752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638174</xdr:colOff>
      <xdr:row>90</xdr:row>
      <xdr:rowOff>76200</xdr:rowOff>
    </xdr:from>
    <xdr:to>
      <xdr:col>22</xdr:col>
      <xdr:colOff>314325</xdr:colOff>
      <xdr:row>106</xdr:row>
      <xdr:rowOff>85725</xdr:rowOff>
    </xdr:to>
    <xdr:grpSp>
      <xdr:nvGrpSpPr>
        <xdr:cNvPr id="68" name="组合 67"/>
        <xdr:cNvGrpSpPr/>
      </xdr:nvGrpSpPr>
      <xdr:grpSpPr>
        <a:xfrm>
          <a:off x="10648949" y="16363950"/>
          <a:ext cx="6210301" cy="2905125"/>
          <a:chOff x="4962524" y="16040100"/>
          <a:chExt cx="6210301" cy="2905125"/>
        </a:xfrm>
      </xdr:grpSpPr>
      <xdr:grpSp>
        <xdr:nvGrpSpPr>
          <xdr:cNvPr id="51" name="组合 50"/>
          <xdr:cNvGrpSpPr/>
        </xdr:nvGrpSpPr>
        <xdr:grpSpPr>
          <a:xfrm>
            <a:off x="5800725" y="16040100"/>
            <a:ext cx="5372100" cy="2190750"/>
            <a:chOff x="133350" y="17192625"/>
            <a:chExt cx="5372100" cy="2190750"/>
          </a:xfrm>
        </xdr:grpSpPr>
        <xdr:cxnSp macro="">
          <xdr:nvCxnSpPr>
            <xdr:cNvPr id="25" name="直接连接符 24"/>
            <xdr:cNvCxnSpPr>
              <a:stCxn id="21" idx="2"/>
              <a:endCxn id="23" idx="0"/>
            </xdr:cNvCxnSpPr>
          </xdr:nvCxnSpPr>
          <xdr:spPr>
            <a:xfrm flipH="1">
              <a:off x="2395538" y="17535525"/>
              <a:ext cx="1381125" cy="37147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直接连接符 25"/>
            <xdr:cNvCxnSpPr>
              <a:stCxn id="21" idx="2"/>
              <a:endCxn id="22" idx="0"/>
            </xdr:cNvCxnSpPr>
          </xdr:nvCxnSpPr>
          <xdr:spPr>
            <a:xfrm>
              <a:off x="3776663" y="17535525"/>
              <a:ext cx="19050" cy="48577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直接连接符 26"/>
            <xdr:cNvCxnSpPr>
              <a:stCxn id="21" idx="2"/>
              <a:endCxn id="24" idx="0"/>
            </xdr:cNvCxnSpPr>
          </xdr:nvCxnSpPr>
          <xdr:spPr>
            <a:xfrm>
              <a:off x="3776663" y="17535525"/>
              <a:ext cx="1381125" cy="36195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50" name="组合 49"/>
            <xdr:cNvGrpSpPr/>
          </xdr:nvGrpSpPr>
          <xdr:grpSpPr>
            <a:xfrm>
              <a:off x="133350" y="17192625"/>
              <a:ext cx="5372100" cy="2190750"/>
              <a:chOff x="133350" y="17192625"/>
              <a:chExt cx="5372100" cy="2190750"/>
            </a:xfrm>
          </xdr:grpSpPr>
          <xdr:sp macro="" textlink="">
            <xdr:nvSpPr>
              <xdr:cNvPr id="21" name="圆角矩形 20"/>
              <xdr:cNvSpPr/>
            </xdr:nvSpPr>
            <xdr:spPr>
              <a:xfrm>
                <a:off x="3429000" y="17192625"/>
                <a:ext cx="695325" cy="34290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zh-CN" altLang="en-US" sz="1100"/>
                  <a:t>   纹理</a:t>
                </a:r>
              </a:p>
            </xdr:txBody>
          </xdr:sp>
          <xdr:sp macro="" textlink="">
            <xdr:nvSpPr>
              <xdr:cNvPr id="22" name="圆角矩形 21"/>
              <xdr:cNvSpPr/>
            </xdr:nvSpPr>
            <xdr:spPr>
              <a:xfrm>
                <a:off x="3448050" y="18021300"/>
                <a:ext cx="695325" cy="34290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zh-CN" altLang="en-US" sz="1100"/>
                  <a:t>   </a:t>
                </a:r>
              </a:p>
            </xdr:txBody>
          </xdr:sp>
          <xdr:sp macro="" textlink="">
            <xdr:nvSpPr>
              <xdr:cNvPr id="23" name="圆角矩形 22"/>
              <xdr:cNvSpPr/>
            </xdr:nvSpPr>
            <xdr:spPr>
              <a:xfrm>
                <a:off x="2047875" y="17907000"/>
                <a:ext cx="695325" cy="34290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zh-CN" altLang="en-US" sz="1100"/>
                  <a:t>   根蒂</a:t>
                </a:r>
              </a:p>
            </xdr:txBody>
          </xdr:sp>
          <xdr:sp macro="" textlink="">
            <xdr:nvSpPr>
              <xdr:cNvPr id="24" name="圆角矩形 23"/>
              <xdr:cNvSpPr/>
            </xdr:nvSpPr>
            <xdr:spPr>
              <a:xfrm>
                <a:off x="4810125" y="17897475"/>
                <a:ext cx="695325" cy="34290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8" name="圆角矩形 37"/>
              <xdr:cNvSpPr/>
            </xdr:nvSpPr>
            <xdr:spPr>
              <a:xfrm>
                <a:off x="133350" y="19002375"/>
                <a:ext cx="771525" cy="34290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zh-CN" altLang="en-US" sz="1100"/>
                  <a:t>   </a:t>
                </a:r>
              </a:p>
            </xdr:txBody>
          </xdr:sp>
          <xdr:sp macro="" textlink="">
            <xdr:nvSpPr>
              <xdr:cNvPr id="42" name="圆角矩形 41"/>
              <xdr:cNvSpPr/>
            </xdr:nvSpPr>
            <xdr:spPr>
              <a:xfrm>
                <a:off x="1905000" y="19030950"/>
                <a:ext cx="695325" cy="34290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zh-CN" altLang="en-US" sz="1100"/>
                  <a:t>   根蒂</a:t>
                </a:r>
              </a:p>
            </xdr:txBody>
          </xdr:sp>
          <xdr:sp macro="" textlink="">
            <xdr:nvSpPr>
              <xdr:cNvPr id="43" name="圆角矩形 42"/>
              <xdr:cNvSpPr/>
            </xdr:nvSpPr>
            <xdr:spPr>
              <a:xfrm>
                <a:off x="3067050" y="19040475"/>
                <a:ext cx="695325" cy="34290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zh-CN" altLang="en-US" sz="1100"/>
                  <a:t>   根蒂</a:t>
                </a:r>
              </a:p>
            </xdr:txBody>
          </xdr:sp>
        </xdr:grpSp>
        <xdr:cxnSp macro="">
          <xdr:nvCxnSpPr>
            <xdr:cNvPr id="44" name="直接连接符 43"/>
            <xdr:cNvCxnSpPr>
              <a:stCxn id="23" idx="2"/>
              <a:endCxn id="35" idx="0"/>
            </xdr:cNvCxnSpPr>
          </xdr:nvCxnSpPr>
          <xdr:spPr>
            <a:xfrm flipH="1">
              <a:off x="2243138" y="18249900"/>
              <a:ext cx="152400" cy="82867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直接连接符 46"/>
            <xdr:cNvCxnSpPr>
              <a:stCxn id="43" idx="0"/>
              <a:endCxn id="23" idx="2"/>
            </xdr:cNvCxnSpPr>
          </xdr:nvCxnSpPr>
          <xdr:spPr>
            <a:xfrm flipH="1" flipV="1">
              <a:off x="2395538" y="18249900"/>
              <a:ext cx="1019175" cy="79057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4" name="文本框 33"/>
            <xdr:cNvSpPr txBox="1"/>
          </xdr:nvSpPr>
          <xdr:spPr>
            <a:xfrm>
              <a:off x="285750" y="19011900"/>
              <a:ext cx="581025" cy="257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en-US" sz="1100"/>
                <a:t>蜷缩</a:t>
              </a:r>
            </a:p>
          </xdr:txBody>
        </xdr:sp>
      </xdr:grpSp>
      <xdr:sp macro="" textlink="">
        <xdr:nvSpPr>
          <xdr:cNvPr id="29" name="文本框 28"/>
          <xdr:cNvSpPr txBox="1"/>
        </xdr:nvSpPr>
        <xdr:spPr>
          <a:xfrm>
            <a:off x="8467725" y="16440150"/>
            <a:ext cx="581025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清晰</a:t>
            </a:r>
          </a:p>
        </xdr:txBody>
      </xdr:sp>
      <xdr:sp macro="" textlink="">
        <xdr:nvSpPr>
          <xdr:cNvPr id="30" name="文本框 29"/>
          <xdr:cNvSpPr txBox="1"/>
        </xdr:nvSpPr>
        <xdr:spPr>
          <a:xfrm>
            <a:off x="9182100" y="16897350"/>
            <a:ext cx="581025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稍糊</a:t>
            </a:r>
          </a:p>
        </xdr:txBody>
      </xdr:sp>
      <xdr:sp macro="" textlink="">
        <xdr:nvSpPr>
          <xdr:cNvPr id="31" name="文本框 30"/>
          <xdr:cNvSpPr txBox="1"/>
        </xdr:nvSpPr>
        <xdr:spPr>
          <a:xfrm>
            <a:off x="10544175" y="16792575"/>
            <a:ext cx="581025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 模糊</a:t>
            </a:r>
          </a:p>
        </xdr:txBody>
      </xdr:sp>
      <xdr:sp macro="" textlink="">
        <xdr:nvSpPr>
          <xdr:cNvPr id="35" name="文本框 34"/>
          <xdr:cNvSpPr txBox="1"/>
        </xdr:nvSpPr>
        <xdr:spPr>
          <a:xfrm>
            <a:off x="7620000" y="17926050"/>
            <a:ext cx="581025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稍蜷</a:t>
            </a:r>
          </a:p>
        </xdr:txBody>
      </xdr:sp>
      <xdr:sp macro="" textlink="">
        <xdr:nvSpPr>
          <xdr:cNvPr id="36" name="文本框 35"/>
          <xdr:cNvSpPr txBox="1"/>
        </xdr:nvSpPr>
        <xdr:spPr>
          <a:xfrm>
            <a:off x="8791575" y="17935575"/>
            <a:ext cx="581025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硬挺</a:t>
            </a:r>
          </a:p>
        </xdr:txBody>
      </xdr:sp>
      <xdr:sp macro="" textlink="">
        <xdr:nvSpPr>
          <xdr:cNvPr id="53" name="圆角矩形 52"/>
          <xdr:cNvSpPr/>
        </xdr:nvSpPr>
        <xdr:spPr>
          <a:xfrm>
            <a:off x="4962524" y="18535650"/>
            <a:ext cx="1190626" cy="295275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好瓜：</a:t>
            </a:r>
            <a:r>
              <a:rPr lang="en-US" altLang="zh-CN" sz="1100"/>
              <a:t>1,2,3,4,5</a:t>
            </a:r>
            <a:endParaRPr lang="zh-CN" altLang="en-US" sz="1100"/>
          </a:p>
        </xdr:txBody>
      </xdr:sp>
      <xdr:sp macro="" textlink="">
        <xdr:nvSpPr>
          <xdr:cNvPr id="54" name="圆角矩形 53"/>
          <xdr:cNvSpPr/>
        </xdr:nvSpPr>
        <xdr:spPr>
          <a:xfrm>
            <a:off x="7315200" y="18411825"/>
            <a:ext cx="1095375" cy="533400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好瓜：</a:t>
            </a:r>
            <a:r>
              <a:rPr lang="en-US" altLang="zh-CN" sz="1100"/>
              <a:t>6</a:t>
            </a:r>
            <a:r>
              <a:rPr lang="zh-CN" altLang="en-US" sz="1100"/>
              <a:t>、</a:t>
            </a:r>
            <a:r>
              <a:rPr lang="en-US" altLang="zh-CN" sz="1100"/>
              <a:t>8</a:t>
            </a:r>
          </a:p>
          <a:p>
            <a:pPr algn="l"/>
            <a:r>
              <a:rPr lang="zh-CN" altLang="en-US" sz="1100"/>
              <a:t>坏瓜：</a:t>
            </a:r>
            <a:r>
              <a:rPr lang="en-US" altLang="zh-CN" sz="1100"/>
              <a:t>15</a:t>
            </a:r>
            <a:endParaRPr lang="zh-CN" altLang="en-US" sz="1100"/>
          </a:p>
        </xdr:txBody>
      </xdr:sp>
      <xdr:sp macro="" textlink="">
        <xdr:nvSpPr>
          <xdr:cNvPr id="55" name="圆角矩形 54"/>
          <xdr:cNvSpPr/>
        </xdr:nvSpPr>
        <xdr:spPr>
          <a:xfrm>
            <a:off x="8943975" y="18497550"/>
            <a:ext cx="1190626" cy="295275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坏瓜：</a:t>
            </a:r>
            <a:r>
              <a:rPr lang="en-US" altLang="zh-CN" sz="1100"/>
              <a:t>10</a:t>
            </a:r>
            <a:endParaRPr lang="zh-CN" altLang="en-US" sz="1100"/>
          </a:p>
        </xdr:txBody>
      </xdr:sp>
    </xdr:grpSp>
    <xdr:clientData/>
  </xdr:twoCellAnchor>
  <xdr:twoCellAnchor>
    <xdr:from>
      <xdr:col>14</xdr:col>
      <xdr:colOff>547687</xdr:colOff>
      <xdr:row>102</xdr:row>
      <xdr:rowOff>57150</xdr:rowOff>
    </xdr:from>
    <xdr:to>
      <xdr:col>15</xdr:col>
      <xdr:colOff>490538</xdr:colOff>
      <xdr:row>104</xdr:row>
      <xdr:rowOff>38100</xdr:rowOff>
    </xdr:to>
    <xdr:cxnSp macro="">
      <xdr:nvCxnSpPr>
        <xdr:cNvPr id="56" name="直接连接符 55"/>
        <xdr:cNvCxnSpPr>
          <a:stCxn id="38" idx="2"/>
          <a:endCxn id="53" idx="0"/>
        </xdr:cNvCxnSpPr>
      </xdr:nvCxnSpPr>
      <xdr:spPr>
        <a:xfrm flipH="1">
          <a:off x="10148887" y="17430750"/>
          <a:ext cx="628651" cy="34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747713</xdr:colOff>
      <xdr:row>102</xdr:row>
      <xdr:rowOff>95250</xdr:rowOff>
    </xdr:from>
    <xdr:to>
      <xdr:col>20</xdr:col>
      <xdr:colOff>52388</xdr:colOff>
      <xdr:row>104</xdr:row>
      <xdr:rowOff>0</xdr:rowOff>
    </xdr:to>
    <xdr:cxnSp macro="">
      <xdr:nvCxnSpPr>
        <xdr:cNvPr id="59" name="直接连接符 58"/>
        <xdr:cNvCxnSpPr>
          <a:stCxn id="55" idx="0"/>
          <a:endCxn id="43" idx="2"/>
        </xdr:cNvCxnSpPr>
      </xdr:nvCxnSpPr>
      <xdr:spPr>
        <a:xfrm flipH="1" flipV="1">
          <a:off x="13673138" y="17468850"/>
          <a:ext cx="457200" cy="26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261939</xdr:colOff>
      <xdr:row>125</xdr:row>
      <xdr:rowOff>57150</xdr:rowOff>
    </xdr:from>
    <xdr:to>
      <xdr:col>17</xdr:col>
      <xdr:colOff>1033464</xdr:colOff>
      <xdr:row>129</xdr:row>
      <xdr:rowOff>123825</xdr:rowOff>
    </xdr:to>
    <xdr:cxnSp macro="">
      <xdr:nvCxnSpPr>
        <xdr:cNvPr id="93" name="直接连接符 92"/>
        <xdr:cNvCxnSpPr>
          <a:stCxn id="85" idx="0"/>
          <a:endCxn id="88" idx="2"/>
        </xdr:cNvCxnSpPr>
      </xdr:nvCxnSpPr>
      <xdr:spPr>
        <a:xfrm flipV="1">
          <a:off x="11177589" y="22679025"/>
          <a:ext cx="1857375" cy="790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300038</xdr:colOff>
      <xdr:row>131</xdr:row>
      <xdr:rowOff>66675</xdr:rowOff>
    </xdr:from>
    <xdr:to>
      <xdr:col>15</xdr:col>
      <xdr:colOff>242889</xdr:colOff>
      <xdr:row>133</xdr:row>
      <xdr:rowOff>47625</xdr:rowOff>
    </xdr:to>
    <xdr:cxnSp macro="">
      <xdr:nvCxnSpPr>
        <xdr:cNvPr id="96" name="直接连接符 95"/>
        <xdr:cNvCxnSpPr>
          <a:stCxn id="76" idx="0"/>
          <a:endCxn id="90" idx="2"/>
        </xdr:cNvCxnSpPr>
      </xdr:nvCxnSpPr>
      <xdr:spPr>
        <a:xfrm flipV="1">
          <a:off x="10529888" y="23774400"/>
          <a:ext cx="628651" cy="34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347663</xdr:colOff>
      <xdr:row>131</xdr:row>
      <xdr:rowOff>95250</xdr:rowOff>
    </xdr:from>
    <xdr:to>
      <xdr:col>17</xdr:col>
      <xdr:colOff>890589</xdr:colOff>
      <xdr:row>136</xdr:row>
      <xdr:rowOff>152400</xdr:rowOff>
    </xdr:to>
    <xdr:cxnSp macro="">
      <xdr:nvCxnSpPr>
        <xdr:cNvPr id="101" name="直接连接符 100"/>
        <xdr:cNvCxnSpPr>
          <a:stCxn id="91" idx="2"/>
          <a:endCxn id="100" idx="0"/>
        </xdr:cNvCxnSpPr>
      </xdr:nvCxnSpPr>
      <xdr:spPr>
        <a:xfrm flipH="1">
          <a:off x="11949113" y="23802975"/>
          <a:ext cx="942976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347663</xdr:colOff>
      <xdr:row>138</xdr:row>
      <xdr:rowOff>133350</xdr:rowOff>
    </xdr:from>
    <xdr:to>
      <xdr:col>17</xdr:col>
      <xdr:colOff>623888</xdr:colOff>
      <xdr:row>140</xdr:row>
      <xdr:rowOff>142875</xdr:rowOff>
    </xdr:to>
    <xdr:cxnSp macro="">
      <xdr:nvCxnSpPr>
        <xdr:cNvPr id="110" name="直接连接符 109"/>
        <xdr:cNvCxnSpPr>
          <a:stCxn id="100" idx="2"/>
          <a:endCxn id="106" idx="0"/>
        </xdr:cNvCxnSpPr>
      </xdr:nvCxnSpPr>
      <xdr:spPr>
        <a:xfrm>
          <a:off x="11949113" y="25107900"/>
          <a:ext cx="676275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142</xdr:row>
      <xdr:rowOff>85725</xdr:rowOff>
    </xdr:from>
    <xdr:to>
      <xdr:col>14</xdr:col>
      <xdr:colOff>642938</xdr:colOff>
      <xdr:row>146</xdr:row>
      <xdr:rowOff>104775</xdr:rowOff>
    </xdr:to>
    <xdr:cxnSp macro="">
      <xdr:nvCxnSpPr>
        <xdr:cNvPr id="121" name="直接连接符 120"/>
        <xdr:cNvCxnSpPr>
          <a:stCxn id="119" idx="0"/>
          <a:endCxn id="105" idx="2"/>
        </xdr:cNvCxnSpPr>
      </xdr:nvCxnSpPr>
      <xdr:spPr>
        <a:xfrm flipV="1">
          <a:off x="9839325" y="25784175"/>
          <a:ext cx="1033463" cy="742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238125</xdr:colOff>
      <xdr:row>119</xdr:row>
      <xdr:rowOff>85725</xdr:rowOff>
    </xdr:from>
    <xdr:to>
      <xdr:col>24</xdr:col>
      <xdr:colOff>38101</xdr:colOff>
      <xdr:row>154</xdr:row>
      <xdr:rowOff>152400</xdr:rowOff>
    </xdr:to>
    <xdr:grpSp>
      <xdr:nvGrpSpPr>
        <xdr:cNvPr id="136" name="组合 135"/>
        <xdr:cNvGrpSpPr/>
      </xdr:nvGrpSpPr>
      <xdr:grpSpPr>
        <a:xfrm>
          <a:off x="8877300" y="21621750"/>
          <a:ext cx="9077326" cy="6400800"/>
          <a:chOff x="7953375" y="21545550"/>
          <a:chExt cx="9077326" cy="6400800"/>
        </a:xfrm>
      </xdr:grpSpPr>
      <xdr:sp macro="" textlink="">
        <xdr:nvSpPr>
          <xdr:cNvPr id="133" name="圆角矩形 132"/>
          <xdr:cNvSpPr/>
        </xdr:nvSpPr>
        <xdr:spPr>
          <a:xfrm>
            <a:off x="8086725" y="27660600"/>
            <a:ext cx="771525" cy="238125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好瓜：</a:t>
            </a:r>
            <a:r>
              <a:rPr lang="en-US" altLang="zh-CN" sz="1100"/>
              <a:t>6</a:t>
            </a:r>
            <a:endParaRPr lang="zh-CN" altLang="en-US" sz="1100"/>
          </a:p>
        </xdr:txBody>
      </xdr:sp>
      <xdr:grpSp>
        <xdr:nvGrpSpPr>
          <xdr:cNvPr id="135" name="组合 134"/>
          <xdr:cNvGrpSpPr/>
        </xdr:nvGrpSpPr>
        <xdr:grpSpPr>
          <a:xfrm>
            <a:off x="7953375" y="21545550"/>
            <a:ext cx="9077326" cy="6400800"/>
            <a:chOff x="9610725" y="22050375"/>
            <a:chExt cx="9077326" cy="6400800"/>
          </a:xfrm>
        </xdr:grpSpPr>
        <xdr:grpSp>
          <xdr:nvGrpSpPr>
            <xdr:cNvPr id="118" name="组合 117"/>
            <xdr:cNvGrpSpPr/>
          </xdr:nvGrpSpPr>
          <xdr:grpSpPr>
            <a:xfrm>
              <a:off x="11134725" y="22050375"/>
              <a:ext cx="7553326" cy="4733925"/>
              <a:chOff x="10287000" y="21897975"/>
              <a:chExt cx="7553326" cy="4733925"/>
            </a:xfrm>
          </xdr:grpSpPr>
          <xdr:grpSp>
            <xdr:nvGrpSpPr>
              <xdr:cNvPr id="69" name="组合 68"/>
              <xdr:cNvGrpSpPr/>
            </xdr:nvGrpSpPr>
            <xdr:grpSpPr>
              <a:xfrm>
                <a:off x="10287000" y="21897975"/>
                <a:ext cx="7553326" cy="2905125"/>
                <a:chOff x="4962524" y="16040100"/>
                <a:chExt cx="7553326" cy="2905125"/>
              </a:xfrm>
            </xdr:grpSpPr>
            <xdr:grpSp>
              <xdr:nvGrpSpPr>
                <xdr:cNvPr id="70" name="组合 69"/>
                <xdr:cNvGrpSpPr/>
              </xdr:nvGrpSpPr>
              <xdr:grpSpPr>
                <a:xfrm>
                  <a:off x="5800725" y="16040100"/>
                  <a:ext cx="6715125" cy="2190750"/>
                  <a:chOff x="133350" y="17192625"/>
                  <a:chExt cx="6715125" cy="2190750"/>
                </a:xfrm>
              </xdr:grpSpPr>
              <xdr:cxnSp macro="">
                <xdr:nvCxnSpPr>
                  <xdr:cNvPr id="79" name="直接连接符 78"/>
                  <xdr:cNvCxnSpPr>
                    <a:stCxn id="86" idx="2"/>
                    <a:endCxn id="88" idx="0"/>
                  </xdr:cNvCxnSpPr>
                </xdr:nvCxnSpPr>
                <xdr:spPr>
                  <a:xfrm flipH="1">
                    <a:off x="2395538" y="17535525"/>
                    <a:ext cx="1381125" cy="371475"/>
                  </a:xfrm>
                  <a:prstGeom prst="line">
                    <a:avLst/>
                  </a:prstGeom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0" name="直接连接符 79"/>
                  <xdr:cNvCxnSpPr>
                    <a:stCxn id="86" idx="2"/>
                    <a:endCxn id="87" idx="0"/>
                  </xdr:cNvCxnSpPr>
                </xdr:nvCxnSpPr>
                <xdr:spPr>
                  <a:xfrm>
                    <a:off x="3776663" y="17535525"/>
                    <a:ext cx="1247775" cy="1400175"/>
                  </a:xfrm>
                  <a:prstGeom prst="line">
                    <a:avLst/>
                  </a:prstGeom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1" name="直接连接符 80"/>
                  <xdr:cNvCxnSpPr>
                    <a:stCxn id="86" idx="2"/>
                    <a:endCxn id="89" idx="0"/>
                  </xdr:cNvCxnSpPr>
                </xdr:nvCxnSpPr>
                <xdr:spPr>
                  <a:xfrm>
                    <a:off x="3776663" y="17535525"/>
                    <a:ext cx="2724150" cy="1314450"/>
                  </a:xfrm>
                  <a:prstGeom prst="line">
                    <a:avLst/>
                  </a:prstGeom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82" name="组合 81"/>
                  <xdr:cNvGrpSpPr/>
                </xdr:nvGrpSpPr>
                <xdr:grpSpPr>
                  <a:xfrm>
                    <a:off x="133350" y="17192625"/>
                    <a:ext cx="6715125" cy="2190750"/>
                    <a:chOff x="133350" y="17192625"/>
                    <a:chExt cx="6715125" cy="2190750"/>
                  </a:xfrm>
                </xdr:grpSpPr>
                <xdr:sp macro="" textlink="">
                  <xdr:nvSpPr>
                    <xdr:cNvPr id="86" name="圆角矩形 85"/>
                    <xdr:cNvSpPr/>
                  </xdr:nvSpPr>
                  <xdr:spPr>
                    <a:xfrm>
                      <a:off x="3429000" y="17192625"/>
                      <a:ext cx="695325" cy="342900"/>
                    </a:xfrm>
                    <a:prstGeom prst="roundRect">
                      <a:avLst/>
                    </a:prstGeom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zh-CN" altLang="en-US" sz="1100"/>
                        <a:t>   纹理</a:t>
                      </a:r>
                    </a:p>
                  </xdr:txBody>
                </xdr:sp>
                <xdr:sp macro="" textlink="">
                  <xdr:nvSpPr>
                    <xdr:cNvPr id="87" name="圆角矩形 86"/>
                    <xdr:cNvSpPr/>
                  </xdr:nvSpPr>
                  <xdr:spPr>
                    <a:xfrm>
                      <a:off x="4676775" y="18935700"/>
                      <a:ext cx="695325" cy="342900"/>
                    </a:xfrm>
                    <a:prstGeom prst="roundRect">
                      <a:avLst/>
                    </a:prstGeom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zh-CN" altLang="en-US" sz="1100"/>
                        <a:t>   </a:t>
                      </a:r>
                    </a:p>
                  </xdr:txBody>
                </xdr:sp>
                <xdr:sp macro="" textlink="">
                  <xdr:nvSpPr>
                    <xdr:cNvPr id="88" name="圆角矩形 87"/>
                    <xdr:cNvSpPr/>
                  </xdr:nvSpPr>
                  <xdr:spPr>
                    <a:xfrm>
                      <a:off x="2047875" y="17907000"/>
                      <a:ext cx="695325" cy="342900"/>
                    </a:xfrm>
                    <a:prstGeom prst="roundRect">
                      <a:avLst/>
                    </a:prstGeom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zh-CN" altLang="en-US" sz="1100"/>
                        <a:t>   根蒂</a:t>
                      </a:r>
                    </a:p>
                  </xdr:txBody>
                </xdr:sp>
                <xdr:sp macro="" textlink="">
                  <xdr:nvSpPr>
                    <xdr:cNvPr id="89" name="圆角矩形 88"/>
                    <xdr:cNvSpPr/>
                  </xdr:nvSpPr>
                  <xdr:spPr>
                    <a:xfrm>
                      <a:off x="6153150" y="18849975"/>
                      <a:ext cx="695325" cy="342900"/>
                    </a:xfrm>
                    <a:prstGeom prst="roundRect">
                      <a:avLst/>
                    </a:prstGeom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CN" altLang="en-US" sz="1100"/>
                    </a:p>
                  </xdr:txBody>
                </xdr:sp>
                <xdr:sp macro="" textlink="">
                  <xdr:nvSpPr>
                    <xdr:cNvPr id="90" name="圆角矩形 89"/>
                    <xdr:cNvSpPr/>
                  </xdr:nvSpPr>
                  <xdr:spPr>
                    <a:xfrm>
                      <a:off x="133350" y="19002375"/>
                      <a:ext cx="771525" cy="342900"/>
                    </a:xfrm>
                    <a:prstGeom prst="roundRect">
                      <a:avLst/>
                    </a:prstGeom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zh-CN" altLang="en-US" sz="1100"/>
                        <a:t>   </a:t>
                      </a:r>
                    </a:p>
                  </xdr:txBody>
                </xdr:sp>
                <xdr:sp macro="" textlink="">
                  <xdr:nvSpPr>
                    <xdr:cNvPr id="91" name="圆角矩形 90"/>
                    <xdr:cNvSpPr/>
                  </xdr:nvSpPr>
                  <xdr:spPr>
                    <a:xfrm>
                      <a:off x="1905000" y="19030950"/>
                      <a:ext cx="695325" cy="342900"/>
                    </a:xfrm>
                    <a:prstGeom prst="roundRect">
                      <a:avLst/>
                    </a:prstGeom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zh-CN" altLang="en-US" sz="1100"/>
                        <a:t>   根蒂</a:t>
                      </a:r>
                    </a:p>
                  </xdr:txBody>
                </xdr:sp>
                <xdr:sp macro="" textlink="">
                  <xdr:nvSpPr>
                    <xdr:cNvPr id="92" name="圆角矩形 91"/>
                    <xdr:cNvSpPr/>
                  </xdr:nvSpPr>
                  <xdr:spPr>
                    <a:xfrm>
                      <a:off x="3067050" y="19040475"/>
                      <a:ext cx="695325" cy="342900"/>
                    </a:xfrm>
                    <a:prstGeom prst="roundRect">
                      <a:avLst/>
                    </a:prstGeom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zh-CN" altLang="en-US" sz="1100"/>
                        <a:t>   根蒂</a:t>
                      </a:r>
                    </a:p>
                  </xdr:txBody>
                </xdr:sp>
              </xdr:grpSp>
              <xdr:cxnSp macro="">
                <xdr:nvCxnSpPr>
                  <xdr:cNvPr id="83" name="直接连接符 82"/>
                  <xdr:cNvCxnSpPr>
                    <a:stCxn id="88" idx="2"/>
                    <a:endCxn id="74" idx="0"/>
                  </xdr:cNvCxnSpPr>
                </xdr:nvCxnSpPr>
                <xdr:spPr>
                  <a:xfrm flipH="1">
                    <a:off x="2243138" y="18249900"/>
                    <a:ext cx="152400" cy="828675"/>
                  </a:xfrm>
                  <a:prstGeom prst="line">
                    <a:avLst/>
                  </a:prstGeom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4" name="直接连接符 83"/>
                  <xdr:cNvCxnSpPr>
                    <a:stCxn id="92" idx="0"/>
                    <a:endCxn id="88" idx="2"/>
                  </xdr:cNvCxnSpPr>
                </xdr:nvCxnSpPr>
                <xdr:spPr>
                  <a:xfrm flipH="1" flipV="1">
                    <a:off x="2395538" y="18249900"/>
                    <a:ext cx="1019175" cy="790575"/>
                  </a:xfrm>
                  <a:prstGeom prst="line">
                    <a:avLst/>
                  </a:prstGeom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85" name="文本框 84"/>
                  <xdr:cNvSpPr txBox="1"/>
                </xdr:nvSpPr>
                <xdr:spPr>
                  <a:xfrm>
                    <a:off x="247650" y="19040475"/>
                    <a:ext cx="581025" cy="257175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chemeClr val="lt1">
                        <a:shade val="50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zh-CN" altLang="en-US" sz="1100"/>
                      <a:t>蜷缩</a:t>
                    </a:r>
                  </a:p>
                </xdr:txBody>
              </xdr:sp>
            </xdr:grpSp>
            <xdr:sp macro="" textlink="">
              <xdr:nvSpPr>
                <xdr:cNvPr id="71" name="文本框 70"/>
                <xdr:cNvSpPr txBox="1"/>
              </xdr:nvSpPr>
              <xdr:spPr>
                <a:xfrm>
                  <a:off x="8467725" y="16440150"/>
                  <a:ext cx="581025" cy="25717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zh-CN" altLang="en-US" sz="1100"/>
                    <a:t>清晰</a:t>
                  </a:r>
                </a:p>
              </xdr:txBody>
            </xdr:sp>
            <xdr:sp macro="" textlink="">
              <xdr:nvSpPr>
                <xdr:cNvPr id="72" name="文本框 71"/>
                <xdr:cNvSpPr txBox="1"/>
              </xdr:nvSpPr>
              <xdr:spPr>
                <a:xfrm>
                  <a:off x="10410825" y="17840325"/>
                  <a:ext cx="581025" cy="21907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zh-CN" altLang="en-US" sz="1100"/>
                    <a:t>稍糊</a:t>
                  </a:r>
                </a:p>
              </xdr:txBody>
            </xdr:sp>
            <xdr:sp macro="" textlink="">
              <xdr:nvSpPr>
                <xdr:cNvPr id="73" name="文本框 72"/>
                <xdr:cNvSpPr txBox="1"/>
              </xdr:nvSpPr>
              <xdr:spPr>
                <a:xfrm>
                  <a:off x="11925300" y="17735550"/>
                  <a:ext cx="581025" cy="25717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zh-CN" altLang="en-US" sz="1100"/>
                    <a:t> 模糊</a:t>
                  </a:r>
                </a:p>
              </xdr:txBody>
            </xdr:sp>
            <xdr:sp macro="" textlink="">
              <xdr:nvSpPr>
                <xdr:cNvPr id="74" name="文本框 73"/>
                <xdr:cNvSpPr txBox="1"/>
              </xdr:nvSpPr>
              <xdr:spPr>
                <a:xfrm>
                  <a:off x="7620000" y="17926050"/>
                  <a:ext cx="581025" cy="25717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zh-CN" altLang="en-US" sz="1100"/>
                    <a:t>稍蜷</a:t>
                  </a:r>
                </a:p>
              </xdr:txBody>
            </xdr:sp>
            <xdr:sp macro="" textlink="">
              <xdr:nvSpPr>
                <xdr:cNvPr id="75" name="文本框 74"/>
                <xdr:cNvSpPr txBox="1"/>
              </xdr:nvSpPr>
              <xdr:spPr>
                <a:xfrm>
                  <a:off x="8791575" y="17935575"/>
                  <a:ext cx="581025" cy="25717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zh-CN" altLang="en-US" sz="1100"/>
                    <a:t>硬挺</a:t>
                  </a:r>
                </a:p>
              </xdr:txBody>
            </xdr:sp>
            <xdr:sp macro="" textlink="">
              <xdr:nvSpPr>
                <xdr:cNvPr id="76" name="圆角矩形 75"/>
                <xdr:cNvSpPr/>
              </xdr:nvSpPr>
              <xdr:spPr>
                <a:xfrm>
                  <a:off x="4962524" y="18535650"/>
                  <a:ext cx="1190626" cy="295275"/>
                </a:xfrm>
                <a:prstGeom prst="roundRect">
                  <a:avLst/>
                </a:prstGeom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zh-CN" altLang="en-US" sz="1100"/>
                    <a:t>好瓜：</a:t>
                  </a:r>
                  <a:r>
                    <a:rPr lang="en-US" altLang="zh-CN" sz="1100"/>
                    <a:t>1,2,3,4,5</a:t>
                  </a:r>
                  <a:endParaRPr lang="zh-CN" altLang="en-US" sz="1100"/>
                </a:p>
              </xdr:txBody>
            </xdr:sp>
            <xdr:sp macro="" textlink="">
              <xdr:nvSpPr>
                <xdr:cNvPr id="77" name="圆角矩形 76"/>
                <xdr:cNvSpPr/>
              </xdr:nvSpPr>
              <xdr:spPr>
                <a:xfrm>
                  <a:off x="7315200" y="18411825"/>
                  <a:ext cx="1095375" cy="533400"/>
                </a:xfrm>
                <a:prstGeom prst="roundRect">
                  <a:avLst/>
                </a:prstGeom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zh-CN" altLang="en-US" sz="1100"/>
                    <a:t>好瓜：</a:t>
                  </a:r>
                  <a:r>
                    <a:rPr lang="en-US" altLang="zh-CN" sz="1100"/>
                    <a:t>6</a:t>
                  </a:r>
                  <a:r>
                    <a:rPr lang="zh-CN" altLang="en-US" sz="1100"/>
                    <a:t>、</a:t>
                  </a:r>
                  <a:r>
                    <a:rPr lang="en-US" altLang="zh-CN" sz="1100"/>
                    <a:t>8</a:t>
                  </a:r>
                </a:p>
                <a:p>
                  <a:pPr algn="l"/>
                  <a:r>
                    <a:rPr lang="zh-CN" altLang="en-US" sz="1100"/>
                    <a:t>坏瓜：</a:t>
                  </a:r>
                  <a:r>
                    <a:rPr lang="en-US" altLang="zh-CN" sz="1100"/>
                    <a:t>15</a:t>
                  </a:r>
                  <a:endParaRPr lang="zh-CN" altLang="en-US" sz="1100"/>
                </a:p>
              </xdr:txBody>
            </xdr:sp>
            <xdr:sp macro="" textlink="">
              <xdr:nvSpPr>
                <xdr:cNvPr id="78" name="圆角矩形 77"/>
                <xdr:cNvSpPr/>
              </xdr:nvSpPr>
              <xdr:spPr>
                <a:xfrm>
                  <a:off x="8943975" y="18497550"/>
                  <a:ext cx="1190626" cy="295275"/>
                </a:xfrm>
                <a:prstGeom prst="roundRect">
                  <a:avLst/>
                </a:prstGeom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zh-CN" altLang="en-US" sz="1100"/>
                    <a:t>坏瓜：</a:t>
                  </a:r>
                  <a:r>
                    <a:rPr lang="en-US" altLang="zh-CN" sz="1100"/>
                    <a:t>10</a:t>
                  </a:r>
                  <a:endParaRPr lang="zh-CN" altLang="en-US" sz="1100"/>
                </a:p>
              </xdr:txBody>
            </xdr:sp>
          </xdr:grpSp>
          <xdr:sp macro="" textlink="">
            <xdr:nvSpPr>
              <xdr:cNvPr id="100" name="圆角矩形 99"/>
              <xdr:cNvSpPr/>
            </xdr:nvSpPr>
            <xdr:spPr>
              <a:xfrm>
                <a:off x="11953875" y="25041225"/>
                <a:ext cx="695325" cy="34290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zh-CN" altLang="en-US" sz="1100"/>
                  <a:t>   触感</a:t>
                </a:r>
              </a:p>
            </xdr:txBody>
          </xdr:sp>
          <xdr:sp macro="" textlink="">
            <xdr:nvSpPr>
              <xdr:cNvPr id="105" name="圆角矩形 104"/>
              <xdr:cNvSpPr/>
            </xdr:nvSpPr>
            <xdr:spPr>
              <a:xfrm>
                <a:off x="10877550" y="25717500"/>
                <a:ext cx="695325" cy="34290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zh-CN" altLang="en-US" sz="1100"/>
                  <a:t>   软黏</a:t>
                </a:r>
              </a:p>
            </xdr:txBody>
          </xdr:sp>
          <xdr:sp macro="" textlink="">
            <xdr:nvSpPr>
              <xdr:cNvPr id="106" name="圆角矩形 105"/>
              <xdr:cNvSpPr/>
            </xdr:nvSpPr>
            <xdr:spPr>
              <a:xfrm>
                <a:off x="12630150" y="25755600"/>
                <a:ext cx="695325" cy="34290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zh-CN" altLang="en-US" sz="1100"/>
                  <a:t>   硬滑</a:t>
                </a:r>
              </a:p>
            </xdr:txBody>
          </xdr:sp>
          <xdr:cxnSp macro="">
            <xdr:nvCxnSpPr>
              <xdr:cNvPr id="107" name="直接连接符 106"/>
              <xdr:cNvCxnSpPr>
                <a:stCxn id="100" idx="2"/>
                <a:endCxn id="105" idx="0"/>
              </xdr:cNvCxnSpPr>
            </xdr:nvCxnSpPr>
            <xdr:spPr>
              <a:xfrm flipH="1">
                <a:off x="11225213" y="25384125"/>
                <a:ext cx="1076325" cy="33337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16" name="圆角矩形 115"/>
              <xdr:cNvSpPr/>
            </xdr:nvSpPr>
            <xdr:spPr>
              <a:xfrm>
                <a:off x="10287000" y="26098500"/>
                <a:ext cx="1314450" cy="533400"/>
              </a:xfrm>
              <a:prstGeom prst="roundRect">
                <a:avLst/>
              </a:prstGeom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zh-CN" altLang="en-US" sz="1100"/>
                  <a:t>好瓜</a:t>
                </a:r>
                <a:r>
                  <a:rPr lang="en-US" altLang="zh-CN" sz="1100"/>
                  <a:t>:6</a:t>
                </a:r>
              </a:p>
              <a:p>
                <a:pPr algn="l"/>
                <a:r>
                  <a:rPr lang="zh-CN" altLang="en-US" sz="1100"/>
                  <a:t>坏瓜：</a:t>
                </a:r>
                <a:r>
                  <a:rPr lang="en-US" altLang="zh-CN" sz="1100"/>
                  <a:t>15</a:t>
                </a:r>
              </a:p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17" name="圆角矩形 116"/>
              <xdr:cNvSpPr/>
            </xdr:nvSpPr>
            <xdr:spPr>
              <a:xfrm>
                <a:off x="12458700" y="26136600"/>
                <a:ext cx="1314450" cy="323850"/>
              </a:xfrm>
              <a:prstGeom prst="roundRect">
                <a:avLst/>
              </a:prstGeom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zh-CN" altLang="en-US" sz="1100"/>
                  <a:t>好瓜</a:t>
                </a:r>
                <a:r>
                  <a:rPr lang="en-US" altLang="zh-CN" sz="1100"/>
                  <a:t>:8</a:t>
                </a:r>
              </a:p>
            </xdr:txBody>
          </xdr:sp>
        </xdr:grpSp>
        <xdr:sp macro="" textlink="">
          <xdr:nvSpPr>
            <xdr:cNvPr id="119" name="圆角矩形 118"/>
            <xdr:cNvSpPr/>
          </xdr:nvSpPr>
          <xdr:spPr>
            <a:xfrm>
              <a:off x="10563225" y="26955750"/>
              <a:ext cx="952500" cy="323850"/>
            </a:xfrm>
            <a:prstGeom prst="roundRect">
              <a:avLst>
                <a:gd name="adj" fmla="val 14706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/>
                <a:t>       色泽</a:t>
              </a:r>
            </a:p>
          </xdr:txBody>
        </xdr:sp>
        <xdr:sp macro="" textlink="">
          <xdr:nvSpPr>
            <xdr:cNvPr id="124" name="圆角矩形 123"/>
            <xdr:cNvSpPr/>
          </xdr:nvSpPr>
          <xdr:spPr>
            <a:xfrm>
              <a:off x="9610725" y="27784425"/>
              <a:ext cx="952500" cy="323850"/>
            </a:xfrm>
            <a:prstGeom prst="roundRect">
              <a:avLst>
                <a:gd name="adj" fmla="val 14706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/>
                <a:t>       青绿</a:t>
              </a:r>
            </a:p>
          </xdr:txBody>
        </xdr:sp>
        <xdr:sp macro="" textlink="">
          <xdr:nvSpPr>
            <xdr:cNvPr id="125" name="圆角矩形 124"/>
            <xdr:cNvSpPr/>
          </xdr:nvSpPr>
          <xdr:spPr>
            <a:xfrm>
              <a:off x="11277600" y="27793950"/>
              <a:ext cx="952500" cy="323850"/>
            </a:xfrm>
            <a:prstGeom prst="roundRect">
              <a:avLst>
                <a:gd name="adj" fmla="val 14706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/>
                <a:t>       乌黑</a:t>
              </a:r>
            </a:p>
          </xdr:txBody>
        </xdr:sp>
        <xdr:cxnSp macro="">
          <xdr:nvCxnSpPr>
            <xdr:cNvPr id="126" name="直接连接符 125"/>
            <xdr:cNvCxnSpPr>
              <a:stCxn id="124" idx="0"/>
              <a:endCxn id="119" idx="2"/>
            </xdr:cNvCxnSpPr>
          </xdr:nvCxnSpPr>
          <xdr:spPr>
            <a:xfrm flipV="1">
              <a:off x="10086975" y="27279600"/>
              <a:ext cx="952500" cy="50482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0" name="直接连接符 129"/>
            <xdr:cNvCxnSpPr>
              <a:stCxn id="119" idx="2"/>
              <a:endCxn id="125" idx="0"/>
            </xdr:cNvCxnSpPr>
          </xdr:nvCxnSpPr>
          <xdr:spPr>
            <a:xfrm>
              <a:off x="11039475" y="27279600"/>
              <a:ext cx="714375" cy="51435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4" name="圆角矩形 133"/>
            <xdr:cNvSpPr/>
          </xdr:nvSpPr>
          <xdr:spPr>
            <a:xfrm>
              <a:off x="11334750" y="28213050"/>
              <a:ext cx="771525" cy="238125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/>
                <a:t>坏瓜：</a:t>
              </a:r>
              <a:r>
                <a:rPr lang="en-US" altLang="zh-CN" sz="1100"/>
                <a:t>15</a:t>
              </a:r>
              <a:endParaRPr lang="zh-CN" altLang="en-US" sz="1100"/>
            </a:p>
          </xdr:txBody>
        </xdr:sp>
      </xdr:grpSp>
    </xdr:grpSp>
    <xdr:clientData/>
  </xdr:twoCellAnchor>
  <xdr:twoCellAnchor>
    <xdr:from>
      <xdr:col>10</xdr:col>
      <xdr:colOff>600075</xdr:colOff>
      <xdr:row>172</xdr:row>
      <xdr:rowOff>123825</xdr:rowOff>
    </xdr:from>
    <xdr:to>
      <xdr:col>23</xdr:col>
      <xdr:colOff>400051</xdr:colOff>
      <xdr:row>208</xdr:row>
      <xdr:rowOff>9525</xdr:rowOff>
    </xdr:to>
    <xdr:grpSp>
      <xdr:nvGrpSpPr>
        <xdr:cNvPr id="141" name="组合 140"/>
        <xdr:cNvGrpSpPr/>
      </xdr:nvGrpSpPr>
      <xdr:grpSpPr>
        <a:xfrm>
          <a:off x="8553450" y="31251525"/>
          <a:ext cx="9077326" cy="6400800"/>
          <a:chOff x="7953375" y="21545550"/>
          <a:chExt cx="9077326" cy="6400800"/>
        </a:xfrm>
      </xdr:grpSpPr>
      <xdr:sp macro="" textlink="">
        <xdr:nvSpPr>
          <xdr:cNvPr id="142" name="圆角矩形 141"/>
          <xdr:cNvSpPr/>
        </xdr:nvSpPr>
        <xdr:spPr>
          <a:xfrm>
            <a:off x="8086725" y="27660600"/>
            <a:ext cx="771525" cy="238125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好瓜：</a:t>
            </a:r>
            <a:r>
              <a:rPr lang="en-US" altLang="zh-CN" sz="1100"/>
              <a:t>6</a:t>
            </a:r>
            <a:endParaRPr lang="zh-CN" altLang="en-US" sz="1100"/>
          </a:p>
        </xdr:txBody>
      </xdr:sp>
      <xdr:grpSp>
        <xdr:nvGrpSpPr>
          <xdr:cNvPr id="143" name="组合 142"/>
          <xdr:cNvGrpSpPr/>
        </xdr:nvGrpSpPr>
        <xdr:grpSpPr>
          <a:xfrm>
            <a:off x="7953375" y="21545550"/>
            <a:ext cx="9077326" cy="6400800"/>
            <a:chOff x="9610725" y="22050375"/>
            <a:chExt cx="9077326" cy="6400800"/>
          </a:xfrm>
        </xdr:grpSpPr>
        <xdr:grpSp>
          <xdr:nvGrpSpPr>
            <xdr:cNvPr id="144" name="组合 143"/>
            <xdr:cNvGrpSpPr/>
          </xdr:nvGrpSpPr>
          <xdr:grpSpPr>
            <a:xfrm>
              <a:off x="11134725" y="22050375"/>
              <a:ext cx="7553326" cy="4733925"/>
              <a:chOff x="10287000" y="21897975"/>
              <a:chExt cx="7553326" cy="4733925"/>
            </a:xfrm>
          </xdr:grpSpPr>
          <xdr:grpSp>
            <xdr:nvGrpSpPr>
              <xdr:cNvPr id="151" name="组合 150"/>
              <xdr:cNvGrpSpPr/>
            </xdr:nvGrpSpPr>
            <xdr:grpSpPr>
              <a:xfrm>
                <a:off x="10287000" y="21897975"/>
                <a:ext cx="7553326" cy="2905125"/>
                <a:chOff x="4962524" y="16040100"/>
                <a:chExt cx="7553326" cy="2905125"/>
              </a:xfrm>
            </xdr:grpSpPr>
            <xdr:grpSp>
              <xdr:nvGrpSpPr>
                <xdr:cNvPr id="158" name="组合 157"/>
                <xdr:cNvGrpSpPr/>
              </xdr:nvGrpSpPr>
              <xdr:grpSpPr>
                <a:xfrm>
                  <a:off x="5800725" y="16040100"/>
                  <a:ext cx="6715125" cy="2190750"/>
                  <a:chOff x="133350" y="17192625"/>
                  <a:chExt cx="6715125" cy="2190750"/>
                </a:xfrm>
              </xdr:grpSpPr>
              <xdr:cxnSp macro="">
                <xdr:nvCxnSpPr>
                  <xdr:cNvPr id="167" name="直接连接符 166"/>
                  <xdr:cNvCxnSpPr>
                    <a:stCxn id="174" idx="2"/>
                    <a:endCxn id="176" idx="0"/>
                  </xdr:cNvCxnSpPr>
                </xdr:nvCxnSpPr>
                <xdr:spPr>
                  <a:xfrm flipH="1">
                    <a:off x="2395538" y="17535525"/>
                    <a:ext cx="1381125" cy="371475"/>
                  </a:xfrm>
                  <a:prstGeom prst="line">
                    <a:avLst/>
                  </a:prstGeom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8" name="直接连接符 167"/>
                  <xdr:cNvCxnSpPr>
                    <a:stCxn id="174" idx="2"/>
                    <a:endCxn id="175" idx="0"/>
                  </xdr:cNvCxnSpPr>
                </xdr:nvCxnSpPr>
                <xdr:spPr>
                  <a:xfrm>
                    <a:off x="3776663" y="17535525"/>
                    <a:ext cx="1247775" cy="1400175"/>
                  </a:xfrm>
                  <a:prstGeom prst="line">
                    <a:avLst/>
                  </a:prstGeom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9" name="直接连接符 168"/>
                  <xdr:cNvCxnSpPr>
                    <a:stCxn id="174" idx="2"/>
                    <a:endCxn id="177" idx="0"/>
                  </xdr:cNvCxnSpPr>
                </xdr:nvCxnSpPr>
                <xdr:spPr>
                  <a:xfrm>
                    <a:off x="3776663" y="17535525"/>
                    <a:ext cx="2724150" cy="1314450"/>
                  </a:xfrm>
                  <a:prstGeom prst="line">
                    <a:avLst/>
                  </a:prstGeom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170" name="组合 169"/>
                  <xdr:cNvGrpSpPr/>
                </xdr:nvGrpSpPr>
                <xdr:grpSpPr>
                  <a:xfrm>
                    <a:off x="133350" y="17192625"/>
                    <a:ext cx="6715125" cy="2190750"/>
                    <a:chOff x="133350" y="17192625"/>
                    <a:chExt cx="6715125" cy="2190750"/>
                  </a:xfrm>
                </xdr:grpSpPr>
                <xdr:sp macro="" textlink="">
                  <xdr:nvSpPr>
                    <xdr:cNvPr id="174" name="圆角矩形 173"/>
                    <xdr:cNvSpPr/>
                  </xdr:nvSpPr>
                  <xdr:spPr>
                    <a:xfrm>
                      <a:off x="3429000" y="17192625"/>
                      <a:ext cx="695325" cy="342900"/>
                    </a:xfrm>
                    <a:prstGeom prst="roundRect">
                      <a:avLst/>
                    </a:prstGeom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zh-CN" altLang="en-US" sz="1100"/>
                        <a:t>   纹理</a:t>
                      </a:r>
                    </a:p>
                  </xdr:txBody>
                </xdr:sp>
                <xdr:sp macro="" textlink="">
                  <xdr:nvSpPr>
                    <xdr:cNvPr id="175" name="圆角矩形 174"/>
                    <xdr:cNvSpPr/>
                  </xdr:nvSpPr>
                  <xdr:spPr>
                    <a:xfrm>
                      <a:off x="4676775" y="18935700"/>
                      <a:ext cx="695325" cy="342900"/>
                    </a:xfrm>
                    <a:prstGeom prst="roundRect">
                      <a:avLst/>
                    </a:prstGeom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zh-CN" altLang="en-US" sz="1100"/>
                        <a:t>   </a:t>
                      </a:r>
                    </a:p>
                  </xdr:txBody>
                </xdr:sp>
                <xdr:sp macro="" textlink="">
                  <xdr:nvSpPr>
                    <xdr:cNvPr id="176" name="圆角矩形 175"/>
                    <xdr:cNvSpPr/>
                  </xdr:nvSpPr>
                  <xdr:spPr>
                    <a:xfrm>
                      <a:off x="2047875" y="17907000"/>
                      <a:ext cx="695325" cy="342900"/>
                    </a:xfrm>
                    <a:prstGeom prst="roundRect">
                      <a:avLst/>
                    </a:prstGeom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zh-CN" altLang="en-US" sz="1100"/>
                        <a:t>   根蒂</a:t>
                      </a:r>
                    </a:p>
                  </xdr:txBody>
                </xdr:sp>
                <xdr:sp macro="" textlink="">
                  <xdr:nvSpPr>
                    <xdr:cNvPr id="177" name="圆角矩形 176"/>
                    <xdr:cNvSpPr/>
                  </xdr:nvSpPr>
                  <xdr:spPr>
                    <a:xfrm>
                      <a:off x="6153150" y="18849975"/>
                      <a:ext cx="695325" cy="342900"/>
                    </a:xfrm>
                    <a:prstGeom prst="roundRect">
                      <a:avLst/>
                    </a:prstGeom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CN" altLang="en-US" sz="1100"/>
                    </a:p>
                  </xdr:txBody>
                </xdr:sp>
                <xdr:sp macro="" textlink="">
                  <xdr:nvSpPr>
                    <xdr:cNvPr id="178" name="圆角矩形 177"/>
                    <xdr:cNvSpPr/>
                  </xdr:nvSpPr>
                  <xdr:spPr>
                    <a:xfrm>
                      <a:off x="133350" y="19002375"/>
                      <a:ext cx="771525" cy="342900"/>
                    </a:xfrm>
                    <a:prstGeom prst="roundRect">
                      <a:avLst/>
                    </a:prstGeom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zh-CN" altLang="en-US" sz="1100"/>
                        <a:t>   </a:t>
                      </a:r>
                    </a:p>
                  </xdr:txBody>
                </xdr:sp>
                <xdr:sp macro="" textlink="">
                  <xdr:nvSpPr>
                    <xdr:cNvPr id="179" name="圆角矩形 178"/>
                    <xdr:cNvSpPr/>
                  </xdr:nvSpPr>
                  <xdr:spPr>
                    <a:xfrm>
                      <a:off x="1905000" y="19030950"/>
                      <a:ext cx="695325" cy="342900"/>
                    </a:xfrm>
                    <a:prstGeom prst="roundRect">
                      <a:avLst/>
                    </a:prstGeom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zh-CN" altLang="en-US" sz="1100"/>
                        <a:t>   根蒂</a:t>
                      </a:r>
                    </a:p>
                  </xdr:txBody>
                </xdr:sp>
                <xdr:sp macro="" textlink="">
                  <xdr:nvSpPr>
                    <xdr:cNvPr id="180" name="圆角矩形 179"/>
                    <xdr:cNvSpPr/>
                  </xdr:nvSpPr>
                  <xdr:spPr>
                    <a:xfrm>
                      <a:off x="3067050" y="19040475"/>
                      <a:ext cx="695325" cy="342900"/>
                    </a:xfrm>
                    <a:prstGeom prst="roundRect">
                      <a:avLst/>
                    </a:prstGeom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zh-CN" altLang="en-US" sz="1100"/>
                        <a:t>   根蒂</a:t>
                      </a:r>
                    </a:p>
                  </xdr:txBody>
                </xdr:sp>
              </xdr:grpSp>
              <xdr:cxnSp macro="">
                <xdr:nvCxnSpPr>
                  <xdr:cNvPr id="171" name="直接连接符 170"/>
                  <xdr:cNvCxnSpPr>
                    <a:stCxn id="176" idx="2"/>
                    <a:endCxn id="162" idx="0"/>
                  </xdr:cNvCxnSpPr>
                </xdr:nvCxnSpPr>
                <xdr:spPr>
                  <a:xfrm flipH="1">
                    <a:off x="2243138" y="18249900"/>
                    <a:ext cx="152400" cy="828675"/>
                  </a:xfrm>
                  <a:prstGeom prst="line">
                    <a:avLst/>
                  </a:prstGeom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2" name="直接连接符 171"/>
                  <xdr:cNvCxnSpPr>
                    <a:stCxn id="180" idx="0"/>
                    <a:endCxn id="176" idx="2"/>
                  </xdr:cNvCxnSpPr>
                </xdr:nvCxnSpPr>
                <xdr:spPr>
                  <a:xfrm flipH="1" flipV="1">
                    <a:off x="2395538" y="18249900"/>
                    <a:ext cx="1019175" cy="790575"/>
                  </a:xfrm>
                  <a:prstGeom prst="line">
                    <a:avLst/>
                  </a:prstGeom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73" name="文本框 172"/>
                  <xdr:cNvSpPr txBox="1"/>
                </xdr:nvSpPr>
                <xdr:spPr>
                  <a:xfrm>
                    <a:off x="247650" y="19040475"/>
                    <a:ext cx="581025" cy="257175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chemeClr val="lt1">
                        <a:shade val="50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zh-CN" altLang="en-US" sz="1100"/>
                      <a:t>蜷缩</a:t>
                    </a:r>
                  </a:p>
                </xdr:txBody>
              </xdr:sp>
            </xdr:grpSp>
            <xdr:sp macro="" textlink="">
              <xdr:nvSpPr>
                <xdr:cNvPr id="159" name="文本框 158"/>
                <xdr:cNvSpPr txBox="1"/>
              </xdr:nvSpPr>
              <xdr:spPr>
                <a:xfrm>
                  <a:off x="8467725" y="16440150"/>
                  <a:ext cx="581025" cy="25717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zh-CN" altLang="en-US" sz="1100"/>
                    <a:t>清晰</a:t>
                  </a:r>
                </a:p>
              </xdr:txBody>
            </xdr:sp>
            <xdr:sp macro="" textlink="">
              <xdr:nvSpPr>
                <xdr:cNvPr id="160" name="文本框 159"/>
                <xdr:cNvSpPr txBox="1"/>
              </xdr:nvSpPr>
              <xdr:spPr>
                <a:xfrm>
                  <a:off x="10410825" y="17840325"/>
                  <a:ext cx="581025" cy="21907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zh-CN" altLang="en-US" sz="1100"/>
                    <a:t>稍糊</a:t>
                  </a:r>
                </a:p>
              </xdr:txBody>
            </xdr:sp>
            <xdr:sp macro="" textlink="">
              <xdr:nvSpPr>
                <xdr:cNvPr id="161" name="文本框 160"/>
                <xdr:cNvSpPr txBox="1"/>
              </xdr:nvSpPr>
              <xdr:spPr>
                <a:xfrm>
                  <a:off x="11925300" y="17735550"/>
                  <a:ext cx="581025" cy="25717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zh-CN" altLang="en-US" sz="1100"/>
                    <a:t> 模糊</a:t>
                  </a:r>
                </a:p>
              </xdr:txBody>
            </xdr:sp>
            <xdr:sp macro="" textlink="">
              <xdr:nvSpPr>
                <xdr:cNvPr id="162" name="文本框 161"/>
                <xdr:cNvSpPr txBox="1"/>
              </xdr:nvSpPr>
              <xdr:spPr>
                <a:xfrm>
                  <a:off x="7620000" y="17926050"/>
                  <a:ext cx="581025" cy="25717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zh-CN" altLang="en-US" sz="1100"/>
                    <a:t>稍蜷</a:t>
                  </a:r>
                </a:p>
              </xdr:txBody>
            </xdr:sp>
            <xdr:sp macro="" textlink="">
              <xdr:nvSpPr>
                <xdr:cNvPr id="163" name="文本框 162"/>
                <xdr:cNvSpPr txBox="1"/>
              </xdr:nvSpPr>
              <xdr:spPr>
                <a:xfrm>
                  <a:off x="8791575" y="17935575"/>
                  <a:ext cx="581025" cy="25717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zh-CN" altLang="en-US" sz="1100"/>
                    <a:t>硬挺</a:t>
                  </a:r>
                </a:p>
              </xdr:txBody>
            </xdr:sp>
            <xdr:sp macro="" textlink="">
              <xdr:nvSpPr>
                <xdr:cNvPr id="164" name="圆角矩形 163"/>
                <xdr:cNvSpPr/>
              </xdr:nvSpPr>
              <xdr:spPr>
                <a:xfrm>
                  <a:off x="4962524" y="18535650"/>
                  <a:ext cx="1190626" cy="295275"/>
                </a:xfrm>
                <a:prstGeom prst="roundRect">
                  <a:avLst/>
                </a:prstGeom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zh-CN" altLang="en-US" sz="1100"/>
                    <a:t>好瓜：</a:t>
                  </a:r>
                  <a:r>
                    <a:rPr lang="en-US" altLang="zh-CN" sz="1100"/>
                    <a:t>1,2,3,4,5</a:t>
                  </a:r>
                  <a:endParaRPr lang="zh-CN" altLang="en-US" sz="1100"/>
                </a:p>
              </xdr:txBody>
            </xdr:sp>
            <xdr:sp macro="" textlink="">
              <xdr:nvSpPr>
                <xdr:cNvPr id="165" name="圆角矩形 164"/>
                <xdr:cNvSpPr/>
              </xdr:nvSpPr>
              <xdr:spPr>
                <a:xfrm>
                  <a:off x="7315200" y="18411825"/>
                  <a:ext cx="1095375" cy="533400"/>
                </a:xfrm>
                <a:prstGeom prst="roundRect">
                  <a:avLst/>
                </a:prstGeom>
                <a:solidFill>
                  <a:srgbClr val="00B050"/>
                </a:solidFill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zh-CN" altLang="en-US" sz="1100"/>
                    <a:t>好瓜：</a:t>
                  </a:r>
                  <a:r>
                    <a:rPr lang="en-US" altLang="zh-CN" sz="1100"/>
                    <a:t>6</a:t>
                  </a:r>
                  <a:r>
                    <a:rPr lang="zh-CN" altLang="en-US" sz="1100"/>
                    <a:t>、</a:t>
                  </a:r>
                  <a:r>
                    <a:rPr lang="en-US" altLang="zh-CN" sz="1100"/>
                    <a:t>8</a:t>
                  </a:r>
                </a:p>
                <a:p>
                  <a:pPr algn="l"/>
                  <a:r>
                    <a:rPr lang="zh-CN" altLang="en-US" sz="1100"/>
                    <a:t>坏瓜：</a:t>
                  </a:r>
                  <a:r>
                    <a:rPr lang="en-US" altLang="zh-CN" sz="1100"/>
                    <a:t>15</a:t>
                  </a:r>
                  <a:endParaRPr lang="zh-CN" altLang="en-US" sz="1100"/>
                </a:p>
              </xdr:txBody>
            </xdr:sp>
            <xdr:sp macro="" textlink="">
              <xdr:nvSpPr>
                <xdr:cNvPr id="166" name="圆角矩形 165"/>
                <xdr:cNvSpPr/>
              </xdr:nvSpPr>
              <xdr:spPr>
                <a:xfrm>
                  <a:off x="8696325" y="18278475"/>
                  <a:ext cx="1190626" cy="295275"/>
                </a:xfrm>
                <a:prstGeom prst="roundRect">
                  <a:avLst/>
                </a:prstGeom>
                <a:solidFill>
                  <a:srgbClr val="002060"/>
                </a:solidFill>
              </xdr:spPr>
              <xdr:style>
                <a:lnRef idx="2">
                  <a:schemeClr val="accent2">
                    <a:shade val="50000"/>
                  </a:schemeClr>
                </a:lnRef>
                <a:fillRef idx="1">
                  <a:schemeClr val="accent2"/>
                </a:fillRef>
                <a:effectRef idx="0">
                  <a:schemeClr val="accent2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zh-CN" altLang="en-US" sz="1100"/>
                    <a:t>坏瓜：</a:t>
                  </a:r>
                  <a:r>
                    <a:rPr lang="en-US" altLang="zh-CN" sz="1100"/>
                    <a:t>10</a:t>
                  </a:r>
                  <a:endParaRPr lang="zh-CN" altLang="en-US" sz="1100"/>
                </a:p>
              </xdr:txBody>
            </xdr:sp>
          </xdr:grpSp>
          <xdr:sp macro="" textlink="">
            <xdr:nvSpPr>
              <xdr:cNvPr id="152" name="圆角矩形 151"/>
              <xdr:cNvSpPr/>
            </xdr:nvSpPr>
            <xdr:spPr>
              <a:xfrm>
                <a:off x="11953875" y="25041225"/>
                <a:ext cx="695325" cy="34290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zh-CN" altLang="en-US" sz="1100"/>
                  <a:t>   触感</a:t>
                </a:r>
              </a:p>
            </xdr:txBody>
          </xdr:sp>
          <xdr:sp macro="" textlink="">
            <xdr:nvSpPr>
              <xdr:cNvPr id="153" name="圆角矩形 152"/>
              <xdr:cNvSpPr/>
            </xdr:nvSpPr>
            <xdr:spPr>
              <a:xfrm>
                <a:off x="10877550" y="25717500"/>
                <a:ext cx="695325" cy="34290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zh-CN" altLang="en-US" sz="1100"/>
                  <a:t>   软黏</a:t>
                </a:r>
              </a:p>
            </xdr:txBody>
          </xdr:sp>
          <xdr:sp macro="" textlink="">
            <xdr:nvSpPr>
              <xdr:cNvPr id="154" name="圆角矩形 153"/>
              <xdr:cNvSpPr/>
            </xdr:nvSpPr>
            <xdr:spPr>
              <a:xfrm>
                <a:off x="12630150" y="25755600"/>
                <a:ext cx="695325" cy="34290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zh-CN" altLang="en-US" sz="1100"/>
                  <a:t>   硬滑</a:t>
                </a:r>
              </a:p>
            </xdr:txBody>
          </xdr:sp>
          <xdr:cxnSp macro="">
            <xdr:nvCxnSpPr>
              <xdr:cNvPr id="155" name="直接连接符 154"/>
              <xdr:cNvCxnSpPr>
                <a:stCxn id="152" idx="2"/>
                <a:endCxn id="153" idx="0"/>
              </xdr:cNvCxnSpPr>
            </xdr:nvCxnSpPr>
            <xdr:spPr>
              <a:xfrm flipH="1">
                <a:off x="11225213" y="25384125"/>
                <a:ext cx="1076325" cy="33337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56" name="圆角矩形 155"/>
              <xdr:cNvSpPr/>
            </xdr:nvSpPr>
            <xdr:spPr>
              <a:xfrm>
                <a:off x="10287000" y="26098500"/>
                <a:ext cx="1314450" cy="533400"/>
              </a:xfrm>
              <a:prstGeom prst="roundRect">
                <a:avLst/>
              </a:prstGeom>
              <a:solidFill>
                <a:srgbClr val="00B050"/>
              </a:solidFill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zh-CN" altLang="en-US" sz="1100"/>
                  <a:t>好瓜</a:t>
                </a:r>
                <a:r>
                  <a:rPr lang="en-US" altLang="zh-CN" sz="1100"/>
                  <a:t>:6</a:t>
                </a:r>
              </a:p>
              <a:p>
                <a:pPr algn="l"/>
                <a:r>
                  <a:rPr lang="zh-CN" altLang="en-US" sz="1100"/>
                  <a:t>坏瓜：</a:t>
                </a:r>
                <a:r>
                  <a:rPr lang="en-US" altLang="zh-CN" sz="1100"/>
                  <a:t>15</a:t>
                </a:r>
              </a:p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57" name="圆角矩形 156"/>
              <xdr:cNvSpPr/>
            </xdr:nvSpPr>
            <xdr:spPr>
              <a:xfrm>
                <a:off x="12458700" y="26136600"/>
                <a:ext cx="1314450" cy="323850"/>
              </a:xfrm>
              <a:prstGeom prst="roundRect">
                <a:avLst/>
              </a:prstGeom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zh-CN" altLang="en-US" sz="1100"/>
                  <a:t>好瓜</a:t>
                </a:r>
                <a:r>
                  <a:rPr lang="en-US" altLang="zh-CN" sz="1100"/>
                  <a:t>:8</a:t>
                </a:r>
              </a:p>
            </xdr:txBody>
          </xdr:sp>
        </xdr:grpSp>
        <xdr:sp macro="" textlink="">
          <xdr:nvSpPr>
            <xdr:cNvPr id="145" name="圆角矩形 144"/>
            <xdr:cNvSpPr/>
          </xdr:nvSpPr>
          <xdr:spPr>
            <a:xfrm>
              <a:off x="10563225" y="26955750"/>
              <a:ext cx="952500" cy="323850"/>
            </a:xfrm>
            <a:prstGeom prst="roundRect">
              <a:avLst>
                <a:gd name="adj" fmla="val 14706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/>
                <a:t>       色泽</a:t>
              </a:r>
            </a:p>
          </xdr:txBody>
        </xdr:sp>
        <xdr:sp macro="" textlink="">
          <xdr:nvSpPr>
            <xdr:cNvPr id="146" name="圆角矩形 145"/>
            <xdr:cNvSpPr/>
          </xdr:nvSpPr>
          <xdr:spPr>
            <a:xfrm>
              <a:off x="9610725" y="27784425"/>
              <a:ext cx="952500" cy="323850"/>
            </a:xfrm>
            <a:prstGeom prst="roundRect">
              <a:avLst>
                <a:gd name="adj" fmla="val 14706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/>
                <a:t>       青绿</a:t>
              </a:r>
            </a:p>
          </xdr:txBody>
        </xdr:sp>
        <xdr:sp macro="" textlink="">
          <xdr:nvSpPr>
            <xdr:cNvPr id="147" name="圆角矩形 146"/>
            <xdr:cNvSpPr/>
          </xdr:nvSpPr>
          <xdr:spPr>
            <a:xfrm>
              <a:off x="11277600" y="27793950"/>
              <a:ext cx="952500" cy="323850"/>
            </a:xfrm>
            <a:prstGeom prst="roundRect">
              <a:avLst>
                <a:gd name="adj" fmla="val 14706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/>
                <a:t>       乌黑</a:t>
              </a:r>
            </a:p>
          </xdr:txBody>
        </xdr:sp>
        <xdr:cxnSp macro="">
          <xdr:nvCxnSpPr>
            <xdr:cNvPr id="148" name="直接连接符 147"/>
            <xdr:cNvCxnSpPr>
              <a:stCxn id="146" idx="0"/>
              <a:endCxn id="145" idx="2"/>
            </xdr:cNvCxnSpPr>
          </xdr:nvCxnSpPr>
          <xdr:spPr>
            <a:xfrm flipV="1">
              <a:off x="10086975" y="27279600"/>
              <a:ext cx="952500" cy="50482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9" name="直接连接符 148"/>
            <xdr:cNvCxnSpPr>
              <a:stCxn id="145" idx="2"/>
              <a:endCxn id="147" idx="0"/>
            </xdr:cNvCxnSpPr>
          </xdr:nvCxnSpPr>
          <xdr:spPr>
            <a:xfrm>
              <a:off x="11039475" y="27279600"/>
              <a:ext cx="714375" cy="51435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50" name="圆角矩形 149"/>
            <xdr:cNvSpPr/>
          </xdr:nvSpPr>
          <xdr:spPr>
            <a:xfrm>
              <a:off x="11334750" y="28213050"/>
              <a:ext cx="771525" cy="238125"/>
            </a:xfrm>
            <a:prstGeom prst="roundRect">
              <a:avLst/>
            </a:prstGeom>
            <a:solidFill>
              <a:srgbClr val="002060"/>
            </a:solidFill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/>
                <a:t>坏瓜：</a:t>
              </a:r>
              <a:r>
                <a:rPr lang="en-US" altLang="zh-CN" sz="1100"/>
                <a:t>15</a:t>
              </a:r>
              <a:endParaRPr lang="zh-CN" altLang="en-US" sz="1100"/>
            </a:p>
          </xdr:txBody>
        </xdr:sp>
      </xdr:grpSp>
    </xdr:grpSp>
    <xdr:clientData/>
  </xdr:twoCellAnchor>
  <xdr:twoCellAnchor>
    <xdr:from>
      <xdr:col>14</xdr:col>
      <xdr:colOff>623889</xdr:colOff>
      <xdr:row>178</xdr:row>
      <xdr:rowOff>95250</xdr:rowOff>
    </xdr:from>
    <xdr:to>
      <xdr:col>17</xdr:col>
      <xdr:colOff>709614</xdr:colOff>
      <xdr:row>182</xdr:row>
      <xdr:rowOff>161925</xdr:rowOff>
    </xdr:to>
    <xdr:cxnSp macro="">
      <xdr:nvCxnSpPr>
        <xdr:cNvPr id="181" name="直接连接符 180"/>
        <xdr:cNvCxnSpPr>
          <a:stCxn id="173" idx="0"/>
          <a:endCxn id="176" idx="2"/>
        </xdr:cNvCxnSpPr>
      </xdr:nvCxnSpPr>
      <xdr:spPr>
        <a:xfrm flipV="1">
          <a:off x="10853739" y="32308800"/>
          <a:ext cx="1857375" cy="790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661988</xdr:colOff>
      <xdr:row>184</xdr:row>
      <xdr:rowOff>104775</xdr:rowOff>
    </xdr:from>
    <xdr:to>
      <xdr:col>14</xdr:col>
      <xdr:colOff>604839</xdr:colOff>
      <xdr:row>186</xdr:row>
      <xdr:rowOff>85725</xdr:rowOff>
    </xdr:to>
    <xdr:cxnSp macro="">
      <xdr:nvCxnSpPr>
        <xdr:cNvPr id="184" name="直接连接符 183"/>
        <xdr:cNvCxnSpPr>
          <a:stCxn id="164" idx="0"/>
          <a:endCxn id="178" idx="2"/>
        </xdr:cNvCxnSpPr>
      </xdr:nvCxnSpPr>
      <xdr:spPr>
        <a:xfrm flipV="1">
          <a:off x="10206038" y="33404175"/>
          <a:ext cx="628651" cy="34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23813</xdr:colOff>
      <xdr:row>184</xdr:row>
      <xdr:rowOff>133350</xdr:rowOff>
    </xdr:from>
    <xdr:to>
      <xdr:col>17</xdr:col>
      <xdr:colOff>566739</xdr:colOff>
      <xdr:row>190</xdr:row>
      <xdr:rowOff>9525</xdr:rowOff>
    </xdr:to>
    <xdr:cxnSp macro="">
      <xdr:nvCxnSpPr>
        <xdr:cNvPr id="187" name="直接连接符 186"/>
        <xdr:cNvCxnSpPr>
          <a:stCxn id="152" idx="0"/>
          <a:endCxn id="179" idx="2"/>
        </xdr:cNvCxnSpPr>
      </xdr:nvCxnSpPr>
      <xdr:spPr>
        <a:xfrm flipV="1">
          <a:off x="11625263" y="33432750"/>
          <a:ext cx="942976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23813</xdr:colOff>
      <xdr:row>191</xdr:row>
      <xdr:rowOff>171450</xdr:rowOff>
    </xdr:from>
    <xdr:to>
      <xdr:col>17</xdr:col>
      <xdr:colOff>300038</xdr:colOff>
      <xdr:row>194</xdr:row>
      <xdr:rowOff>0</xdr:rowOff>
    </xdr:to>
    <xdr:cxnSp macro="">
      <xdr:nvCxnSpPr>
        <xdr:cNvPr id="190" name="直接连接符 189"/>
        <xdr:cNvCxnSpPr>
          <a:stCxn id="154" idx="0"/>
          <a:endCxn id="152" idx="2"/>
        </xdr:cNvCxnSpPr>
      </xdr:nvCxnSpPr>
      <xdr:spPr>
        <a:xfrm flipH="1" flipV="1">
          <a:off x="11625263" y="34737675"/>
          <a:ext cx="676275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657225</xdr:colOff>
      <xdr:row>195</xdr:row>
      <xdr:rowOff>123825</xdr:rowOff>
    </xdr:from>
    <xdr:to>
      <xdr:col>14</xdr:col>
      <xdr:colOff>319088</xdr:colOff>
      <xdr:row>199</xdr:row>
      <xdr:rowOff>142875</xdr:rowOff>
    </xdr:to>
    <xdr:cxnSp macro="">
      <xdr:nvCxnSpPr>
        <xdr:cNvPr id="193" name="直接连接符 192"/>
        <xdr:cNvCxnSpPr>
          <a:stCxn id="145" idx="0"/>
          <a:endCxn id="153" idx="2"/>
        </xdr:cNvCxnSpPr>
      </xdr:nvCxnSpPr>
      <xdr:spPr>
        <a:xfrm flipV="1">
          <a:off x="9515475" y="35413950"/>
          <a:ext cx="1033463" cy="742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276225</xdr:colOff>
      <xdr:row>188</xdr:row>
      <xdr:rowOff>28575</xdr:rowOff>
    </xdr:from>
    <xdr:to>
      <xdr:col>21</xdr:col>
      <xdr:colOff>390525</xdr:colOff>
      <xdr:row>189</xdr:row>
      <xdr:rowOff>114300</xdr:rowOff>
    </xdr:to>
    <xdr:sp macro="" textlink="">
      <xdr:nvSpPr>
        <xdr:cNvPr id="197" name="圆角矩形 196"/>
        <xdr:cNvSpPr/>
      </xdr:nvSpPr>
      <xdr:spPr>
        <a:xfrm>
          <a:off x="14982825" y="34051875"/>
          <a:ext cx="80010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 触感</a:t>
          </a:r>
        </a:p>
      </xdr:txBody>
    </xdr:sp>
    <xdr:clientData/>
  </xdr:twoCellAnchor>
  <xdr:twoCellAnchor>
    <xdr:from>
      <xdr:col>20</xdr:col>
      <xdr:colOff>633414</xdr:colOff>
      <xdr:row>184</xdr:row>
      <xdr:rowOff>38100</xdr:rowOff>
    </xdr:from>
    <xdr:to>
      <xdr:col>20</xdr:col>
      <xdr:colOff>676275</xdr:colOff>
      <xdr:row>188</xdr:row>
      <xdr:rowOff>28575</xdr:rowOff>
    </xdr:to>
    <xdr:cxnSp macro="">
      <xdr:nvCxnSpPr>
        <xdr:cNvPr id="198" name="直接连接符 197"/>
        <xdr:cNvCxnSpPr>
          <a:stCxn id="175" idx="2"/>
          <a:endCxn id="197" idx="0"/>
        </xdr:cNvCxnSpPr>
      </xdr:nvCxnSpPr>
      <xdr:spPr>
        <a:xfrm>
          <a:off x="15340014" y="33337500"/>
          <a:ext cx="42861" cy="714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600075</xdr:colOff>
      <xdr:row>191</xdr:row>
      <xdr:rowOff>66675</xdr:rowOff>
    </xdr:from>
    <xdr:to>
      <xdr:col>20</xdr:col>
      <xdr:colOff>247650</xdr:colOff>
      <xdr:row>192</xdr:row>
      <xdr:rowOff>152400</xdr:rowOff>
    </xdr:to>
    <xdr:sp macro="" textlink="">
      <xdr:nvSpPr>
        <xdr:cNvPr id="202" name="圆角矩形 201"/>
        <xdr:cNvSpPr/>
      </xdr:nvSpPr>
      <xdr:spPr>
        <a:xfrm>
          <a:off x="14154150" y="34632900"/>
          <a:ext cx="80010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 软黏</a:t>
          </a:r>
        </a:p>
      </xdr:txBody>
    </xdr:sp>
    <xdr:clientData/>
  </xdr:twoCellAnchor>
  <xdr:twoCellAnchor>
    <xdr:from>
      <xdr:col>22</xdr:col>
      <xdr:colOff>47625</xdr:colOff>
      <xdr:row>191</xdr:row>
      <xdr:rowOff>76200</xdr:rowOff>
    </xdr:from>
    <xdr:to>
      <xdr:col>23</xdr:col>
      <xdr:colOff>161925</xdr:colOff>
      <xdr:row>192</xdr:row>
      <xdr:rowOff>161925</xdr:rowOff>
    </xdr:to>
    <xdr:sp macro="" textlink="">
      <xdr:nvSpPr>
        <xdr:cNvPr id="203" name="圆角矩形 202"/>
        <xdr:cNvSpPr/>
      </xdr:nvSpPr>
      <xdr:spPr>
        <a:xfrm>
          <a:off x="16125825" y="34642425"/>
          <a:ext cx="80010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 硬滑</a:t>
          </a:r>
        </a:p>
      </xdr:txBody>
    </xdr:sp>
    <xdr:clientData/>
  </xdr:twoCellAnchor>
  <xdr:twoCellAnchor>
    <xdr:from>
      <xdr:col>19</xdr:col>
      <xdr:colOff>1000125</xdr:colOff>
      <xdr:row>189</xdr:row>
      <xdr:rowOff>114300</xdr:rowOff>
    </xdr:from>
    <xdr:to>
      <xdr:col>20</xdr:col>
      <xdr:colOff>676275</xdr:colOff>
      <xdr:row>191</xdr:row>
      <xdr:rowOff>66675</xdr:rowOff>
    </xdr:to>
    <xdr:cxnSp macro="">
      <xdr:nvCxnSpPr>
        <xdr:cNvPr id="204" name="直接连接符 203"/>
        <xdr:cNvCxnSpPr>
          <a:stCxn id="202" idx="0"/>
          <a:endCxn id="197" idx="2"/>
        </xdr:cNvCxnSpPr>
      </xdr:nvCxnSpPr>
      <xdr:spPr>
        <a:xfrm flipV="1">
          <a:off x="14554200" y="34318575"/>
          <a:ext cx="828675" cy="314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676275</xdr:colOff>
      <xdr:row>189</xdr:row>
      <xdr:rowOff>114300</xdr:rowOff>
    </xdr:from>
    <xdr:to>
      <xdr:col>22</xdr:col>
      <xdr:colOff>447675</xdr:colOff>
      <xdr:row>191</xdr:row>
      <xdr:rowOff>76200</xdr:rowOff>
    </xdr:to>
    <xdr:cxnSp macro="">
      <xdr:nvCxnSpPr>
        <xdr:cNvPr id="207" name="直接连接符 206"/>
        <xdr:cNvCxnSpPr>
          <a:stCxn id="197" idx="2"/>
          <a:endCxn id="203" idx="0"/>
        </xdr:cNvCxnSpPr>
      </xdr:nvCxnSpPr>
      <xdr:spPr>
        <a:xfrm>
          <a:off x="15382875" y="34318575"/>
          <a:ext cx="1143000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571500</xdr:colOff>
      <xdr:row>193</xdr:row>
      <xdr:rowOff>47625</xdr:rowOff>
    </xdr:from>
    <xdr:to>
      <xdr:col>20</xdr:col>
      <xdr:colOff>400050</xdr:colOff>
      <xdr:row>194</xdr:row>
      <xdr:rowOff>152400</xdr:rowOff>
    </xdr:to>
    <xdr:sp macro="" textlink="">
      <xdr:nvSpPr>
        <xdr:cNvPr id="210" name="圆角矩形 209"/>
        <xdr:cNvSpPr/>
      </xdr:nvSpPr>
      <xdr:spPr>
        <a:xfrm>
          <a:off x="14125575" y="34975800"/>
          <a:ext cx="981075" cy="2857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好瓜：</a:t>
          </a:r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21</xdr:col>
      <xdr:colOff>571500</xdr:colOff>
      <xdr:row>193</xdr:row>
      <xdr:rowOff>66675</xdr:rowOff>
    </xdr:from>
    <xdr:to>
      <xdr:col>24</xdr:col>
      <xdr:colOff>9525</xdr:colOff>
      <xdr:row>194</xdr:row>
      <xdr:rowOff>171450</xdr:rowOff>
    </xdr:to>
    <xdr:sp macro="" textlink="">
      <xdr:nvSpPr>
        <xdr:cNvPr id="211" name="圆角矩形 210"/>
        <xdr:cNvSpPr/>
      </xdr:nvSpPr>
      <xdr:spPr>
        <a:xfrm>
          <a:off x="15963900" y="34994850"/>
          <a:ext cx="1495425" cy="285750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坏瓜：</a:t>
          </a:r>
          <a:r>
            <a:rPr lang="en-US" altLang="zh-CN" sz="1100"/>
            <a:t>9,13,14,17</a:t>
          </a:r>
          <a:endParaRPr lang="zh-CN" altLang="en-US" sz="1100"/>
        </a:p>
      </xdr:txBody>
    </xdr:sp>
    <xdr:clientData/>
  </xdr:twoCellAnchor>
  <xdr:twoCellAnchor>
    <xdr:from>
      <xdr:col>22</xdr:col>
      <xdr:colOff>209550</xdr:colOff>
      <xdr:row>183</xdr:row>
      <xdr:rowOff>161925</xdr:rowOff>
    </xdr:from>
    <xdr:to>
      <xdr:col>24</xdr:col>
      <xdr:colOff>333375</xdr:colOff>
      <xdr:row>185</xdr:row>
      <xdr:rowOff>85725</xdr:rowOff>
    </xdr:to>
    <xdr:sp macro="" textlink="">
      <xdr:nvSpPr>
        <xdr:cNvPr id="212" name="圆角矩形 211"/>
        <xdr:cNvSpPr/>
      </xdr:nvSpPr>
      <xdr:spPr>
        <a:xfrm>
          <a:off x="16287750" y="33280350"/>
          <a:ext cx="1495425" cy="285750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坏瓜：</a:t>
          </a:r>
          <a:r>
            <a:rPr lang="en-US" altLang="zh-CN" sz="1100"/>
            <a:t>11,12,16</a:t>
          </a:r>
          <a:endParaRPr lang="zh-CN" altLang="en-US" sz="1100"/>
        </a:p>
      </xdr:txBody>
    </xdr:sp>
    <xdr:clientData/>
  </xdr:twoCellAnchor>
  <xdr:twoCellAnchor>
    <xdr:from>
      <xdr:col>12</xdr:col>
      <xdr:colOff>190500</xdr:colOff>
      <xdr:row>44</xdr:row>
      <xdr:rowOff>19050</xdr:rowOff>
    </xdr:from>
    <xdr:to>
      <xdr:col>13</xdr:col>
      <xdr:colOff>428625</xdr:colOff>
      <xdr:row>45</xdr:row>
      <xdr:rowOff>142875</xdr:rowOff>
    </xdr:to>
    <xdr:sp macro="" textlink="">
      <xdr:nvSpPr>
        <xdr:cNvPr id="6" name="圆角矩形 5"/>
        <xdr:cNvSpPr/>
      </xdr:nvSpPr>
      <xdr:spPr>
        <a:xfrm>
          <a:off x="9515475" y="7981950"/>
          <a:ext cx="923925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  纹理</a:t>
          </a:r>
        </a:p>
      </xdr:txBody>
    </xdr:sp>
    <xdr:clientData/>
  </xdr:twoCellAnchor>
  <xdr:twoCellAnchor>
    <xdr:from>
      <xdr:col>11</xdr:col>
      <xdr:colOff>76200</xdr:colOff>
      <xdr:row>45</xdr:row>
      <xdr:rowOff>142875</xdr:rowOff>
    </xdr:from>
    <xdr:to>
      <xdr:col>12</xdr:col>
      <xdr:colOff>652463</xdr:colOff>
      <xdr:row>50</xdr:row>
      <xdr:rowOff>104775</xdr:rowOff>
    </xdr:to>
    <xdr:cxnSp macro="">
      <xdr:nvCxnSpPr>
        <xdr:cNvPr id="140" name="直接连接符 139"/>
        <xdr:cNvCxnSpPr>
          <a:stCxn id="6" idx="2"/>
        </xdr:cNvCxnSpPr>
      </xdr:nvCxnSpPr>
      <xdr:spPr>
        <a:xfrm flipH="1">
          <a:off x="8715375" y="8286750"/>
          <a:ext cx="1262063" cy="866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85724</xdr:colOff>
      <xdr:row>50</xdr:row>
      <xdr:rowOff>104775</xdr:rowOff>
    </xdr:from>
    <xdr:to>
      <xdr:col>12</xdr:col>
      <xdr:colOff>19050</xdr:colOff>
      <xdr:row>53</xdr:row>
      <xdr:rowOff>85725</xdr:rowOff>
    </xdr:to>
    <xdr:sp macro="" textlink="">
      <xdr:nvSpPr>
        <xdr:cNvPr id="182" name="圆角矩形 181"/>
        <xdr:cNvSpPr/>
      </xdr:nvSpPr>
      <xdr:spPr>
        <a:xfrm>
          <a:off x="7353299" y="9153525"/>
          <a:ext cx="1990726" cy="5238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好瓜：</a:t>
          </a:r>
          <a:r>
            <a:rPr lang="en-US" altLang="zh-CN" sz="1100"/>
            <a:t>1</a:t>
          </a:r>
          <a:r>
            <a:rPr lang="zh-CN" altLang="en-US" sz="1100"/>
            <a:t>、</a:t>
          </a:r>
          <a:r>
            <a:rPr lang="en-US" altLang="zh-CN" sz="1100"/>
            <a:t>2</a:t>
          </a:r>
          <a:r>
            <a:rPr lang="zh-CN" altLang="en-US" sz="1100"/>
            <a:t>、</a:t>
          </a:r>
          <a:r>
            <a:rPr lang="en-US" altLang="zh-CN" sz="1100"/>
            <a:t>3</a:t>
          </a:r>
          <a:r>
            <a:rPr lang="zh-CN" altLang="en-US" sz="1100"/>
            <a:t>、</a:t>
          </a:r>
          <a:r>
            <a:rPr lang="en-US" altLang="zh-CN" sz="1100"/>
            <a:t>4</a:t>
          </a:r>
          <a:r>
            <a:rPr lang="zh-CN" altLang="en-US" sz="1100"/>
            <a:t>、</a:t>
          </a:r>
          <a:r>
            <a:rPr lang="en-US" altLang="zh-CN" sz="1100"/>
            <a:t>5</a:t>
          </a:r>
          <a:r>
            <a:rPr lang="zh-CN" altLang="en-US" sz="1100"/>
            <a:t>、</a:t>
          </a:r>
          <a:r>
            <a:rPr lang="en-US" altLang="zh-CN" sz="1100"/>
            <a:t>6</a:t>
          </a:r>
          <a:r>
            <a:rPr lang="zh-CN" altLang="en-US" sz="1100"/>
            <a:t>、</a:t>
          </a:r>
          <a:r>
            <a:rPr lang="en-US" altLang="zh-CN" sz="1100"/>
            <a:t>8</a:t>
          </a:r>
          <a:r>
            <a:rPr lang="zh-CN" altLang="en-US" sz="1100"/>
            <a:t>、</a:t>
          </a:r>
          <a:endParaRPr lang="en-US" altLang="zh-CN" sz="1100"/>
        </a:p>
        <a:p>
          <a:pPr algn="l"/>
          <a:r>
            <a:rPr lang="zh-CN" altLang="en-US" sz="1100"/>
            <a:t>坏瓜：</a:t>
          </a:r>
          <a:r>
            <a:rPr lang="en-US" altLang="zh-CN" sz="1100"/>
            <a:t>10</a:t>
          </a:r>
          <a:r>
            <a:rPr lang="zh-CN" altLang="en-US" sz="1100"/>
            <a:t>、</a:t>
          </a:r>
          <a:r>
            <a:rPr lang="en-US" altLang="zh-CN" sz="1100"/>
            <a:t>15</a:t>
          </a:r>
          <a:endParaRPr lang="zh-CN" altLang="en-US" sz="1100"/>
        </a:p>
      </xdr:txBody>
    </xdr:sp>
    <xdr:clientData/>
  </xdr:twoCellAnchor>
  <xdr:twoCellAnchor>
    <xdr:from>
      <xdr:col>12</xdr:col>
      <xdr:colOff>314325</xdr:colOff>
      <xdr:row>50</xdr:row>
      <xdr:rowOff>95250</xdr:rowOff>
    </xdr:from>
    <xdr:to>
      <xdr:col>14</xdr:col>
      <xdr:colOff>533401</xdr:colOff>
      <xdr:row>53</xdr:row>
      <xdr:rowOff>123825</xdr:rowOff>
    </xdr:to>
    <xdr:sp macro="" textlink="">
      <xdr:nvSpPr>
        <xdr:cNvPr id="183" name="圆角矩形 182"/>
        <xdr:cNvSpPr/>
      </xdr:nvSpPr>
      <xdr:spPr>
        <a:xfrm>
          <a:off x="9639300" y="9144000"/>
          <a:ext cx="1590676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好瓜：</a:t>
          </a:r>
          <a:r>
            <a:rPr lang="en-US" altLang="zh-CN" sz="1100"/>
            <a:t>7</a:t>
          </a:r>
        </a:p>
        <a:p>
          <a:pPr algn="l"/>
          <a:r>
            <a:rPr lang="zh-CN" altLang="en-US" sz="1100"/>
            <a:t>坏瓜：</a:t>
          </a:r>
          <a:r>
            <a:rPr lang="en-US" altLang="zh-CN" sz="1100"/>
            <a:t>9</a:t>
          </a:r>
          <a:r>
            <a:rPr lang="zh-CN" altLang="en-US" sz="1100"/>
            <a:t>、</a:t>
          </a:r>
          <a:r>
            <a:rPr lang="en-US" altLang="zh-CN" sz="1100"/>
            <a:t>13</a:t>
          </a:r>
          <a:r>
            <a:rPr lang="zh-CN" altLang="en-US" sz="1100"/>
            <a:t>、</a:t>
          </a:r>
          <a:r>
            <a:rPr lang="en-US" altLang="zh-CN" sz="1100"/>
            <a:t>14</a:t>
          </a:r>
          <a:r>
            <a:rPr lang="zh-CN" altLang="en-US" sz="1100"/>
            <a:t>、</a:t>
          </a:r>
          <a:r>
            <a:rPr lang="en-US" altLang="zh-CN" sz="1100"/>
            <a:t>17</a:t>
          </a:r>
          <a:endParaRPr lang="zh-CN" altLang="en-US" sz="1100"/>
        </a:p>
      </xdr:txBody>
    </xdr:sp>
    <xdr:clientData/>
  </xdr:twoCellAnchor>
  <xdr:twoCellAnchor>
    <xdr:from>
      <xdr:col>15</xdr:col>
      <xdr:colOff>38100</xdr:colOff>
      <xdr:row>51</xdr:row>
      <xdr:rowOff>19051</xdr:rowOff>
    </xdr:from>
    <xdr:to>
      <xdr:col>17</xdr:col>
      <xdr:colOff>390525</xdr:colOff>
      <xdr:row>53</xdr:row>
      <xdr:rowOff>1</xdr:rowOff>
    </xdr:to>
    <xdr:sp macro="" textlink="">
      <xdr:nvSpPr>
        <xdr:cNvPr id="185" name="圆角矩形 184"/>
        <xdr:cNvSpPr/>
      </xdr:nvSpPr>
      <xdr:spPr>
        <a:xfrm>
          <a:off x="11420475" y="9248776"/>
          <a:ext cx="1438275" cy="3429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坏瓜：</a:t>
          </a:r>
          <a:r>
            <a:rPr lang="en-US" altLang="zh-CN" sz="1100"/>
            <a:t>11</a:t>
          </a:r>
          <a:r>
            <a:rPr lang="zh-CN" altLang="en-US" sz="1100"/>
            <a:t>、</a:t>
          </a:r>
          <a:r>
            <a:rPr lang="en-US" altLang="zh-CN" sz="1100"/>
            <a:t>12</a:t>
          </a:r>
          <a:r>
            <a:rPr lang="zh-CN" altLang="en-US" sz="1100"/>
            <a:t>、</a:t>
          </a:r>
          <a:r>
            <a:rPr lang="en-US" altLang="zh-CN" sz="1100"/>
            <a:t>16</a:t>
          </a:r>
          <a:endParaRPr lang="zh-CN" altLang="en-US" sz="1100"/>
        </a:p>
      </xdr:txBody>
    </xdr:sp>
    <xdr:clientData/>
  </xdr:twoCellAnchor>
  <xdr:twoCellAnchor>
    <xdr:from>
      <xdr:col>12</xdr:col>
      <xdr:colOff>652463</xdr:colOff>
      <xdr:row>45</xdr:row>
      <xdr:rowOff>142875</xdr:rowOff>
    </xdr:from>
    <xdr:to>
      <xdr:col>13</xdr:col>
      <xdr:colOff>423863</xdr:colOff>
      <xdr:row>50</xdr:row>
      <xdr:rowOff>95250</xdr:rowOff>
    </xdr:to>
    <xdr:cxnSp macro="">
      <xdr:nvCxnSpPr>
        <xdr:cNvPr id="186" name="直接连接符 185"/>
        <xdr:cNvCxnSpPr>
          <a:stCxn id="6" idx="2"/>
          <a:endCxn id="183" idx="0"/>
        </xdr:cNvCxnSpPr>
      </xdr:nvCxnSpPr>
      <xdr:spPr>
        <a:xfrm>
          <a:off x="9977438" y="8286750"/>
          <a:ext cx="457200" cy="857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652463</xdr:colOff>
      <xdr:row>45</xdr:row>
      <xdr:rowOff>142875</xdr:rowOff>
    </xdr:from>
    <xdr:to>
      <xdr:col>16</xdr:col>
      <xdr:colOff>71438</xdr:colOff>
      <xdr:row>51</xdr:row>
      <xdr:rowOff>19051</xdr:rowOff>
    </xdr:to>
    <xdr:cxnSp macro="">
      <xdr:nvCxnSpPr>
        <xdr:cNvPr id="188" name="直接连接符 187"/>
        <xdr:cNvCxnSpPr>
          <a:stCxn id="185" idx="0"/>
          <a:endCxn id="6" idx="2"/>
        </xdr:cNvCxnSpPr>
      </xdr:nvCxnSpPr>
      <xdr:spPr>
        <a:xfrm flipH="1" flipV="1">
          <a:off x="9977438" y="8286750"/>
          <a:ext cx="2162175" cy="9620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123824</xdr:colOff>
      <xdr:row>47</xdr:row>
      <xdr:rowOff>47625</xdr:rowOff>
    </xdr:from>
    <xdr:to>
      <xdr:col>12</xdr:col>
      <xdr:colOff>123825</xdr:colOff>
      <xdr:row>48</xdr:row>
      <xdr:rowOff>171450</xdr:rowOff>
    </xdr:to>
    <xdr:sp macro="" textlink="">
      <xdr:nvSpPr>
        <xdr:cNvPr id="189" name="圆角矩形 188"/>
        <xdr:cNvSpPr/>
      </xdr:nvSpPr>
      <xdr:spPr>
        <a:xfrm>
          <a:off x="8762999" y="8553450"/>
          <a:ext cx="685801" cy="3048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清晰</a:t>
          </a:r>
        </a:p>
      </xdr:txBody>
    </xdr:sp>
    <xdr:clientData/>
  </xdr:twoCellAnchor>
  <xdr:twoCellAnchor>
    <xdr:from>
      <xdr:col>12</xdr:col>
      <xdr:colOff>457199</xdr:colOff>
      <xdr:row>47</xdr:row>
      <xdr:rowOff>47625</xdr:rowOff>
    </xdr:from>
    <xdr:to>
      <xdr:col>13</xdr:col>
      <xdr:colOff>457200</xdr:colOff>
      <xdr:row>48</xdr:row>
      <xdr:rowOff>171450</xdr:rowOff>
    </xdr:to>
    <xdr:sp macro="" textlink="">
      <xdr:nvSpPr>
        <xdr:cNvPr id="191" name="圆角矩形 190"/>
        <xdr:cNvSpPr/>
      </xdr:nvSpPr>
      <xdr:spPr>
        <a:xfrm>
          <a:off x="9782174" y="8553450"/>
          <a:ext cx="685801" cy="3048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稍糊</a:t>
          </a:r>
        </a:p>
      </xdr:txBody>
    </xdr:sp>
    <xdr:clientData/>
  </xdr:twoCellAnchor>
  <xdr:twoCellAnchor>
    <xdr:from>
      <xdr:col>14</xdr:col>
      <xdr:colOff>28574</xdr:colOff>
      <xdr:row>47</xdr:row>
      <xdr:rowOff>57150</xdr:rowOff>
    </xdr:from>
    <xdr:to>
      <xdr:col>15</xdr:col>
      <xdr:colOff>28575</xdr:colOff>
      <xdr:row>49</xdr:row>
      <xdr:rowOff>0</xdr:rowOff>
    </xdr:to>
    <xdr:sp macro="" textlink="">
      <xdr:nvSpPr>
        <xdr:cNvPr id="192" name="圆角矩形 191"/>
        <xdr:cNvSpPr/>
      </xdr:nvSpPr>
      <xdr:spPr>
        <a:xfrm>
          <a:off x="10725149" y="8562975"/>
          <a:ext cx="685801" cy="3048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模糊</a:t>
          </a:r>
        </a:p>
      </xdr:txBody>
    </xdr:sp>
    <xdr:clientData/>
  </xdr:twoCellAnchor>
  <xdr:twoCellAnchor>
    <xdr:from>
      <xdr:col>28</xdr:col>
      <xdr:colOff>114300</xdr:colOff>
      <xdr:row>89</xdr:row>
      <xdr:rowOff>0</xdr:rowOff>
    </xdr:from>
    <xdr:to>
      <xdr:col>29</xdr:col>
      <xdr:colOff>352425</xdr:colOff>
      <xdr:row>90</xdr:row>
      <xdr:rowOff>123825</xdr:rowOff>
    </xdr:to>
    <xdr:sp macro="" textlink="">
      <xdr:nvSpPr>
        <xdr:cNvPr id="194" name="圆角矩形 193"/>
        <xdr:cNvSpPr/>
      </xdr:nvSpPr>
      <xdr:spPr>
        <a:xfrm>
          <a:off x="20774025" y="16106775"/>
          <a:ext cx="923925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  纹理</a:t>
          </a:r>
        </a:p>
      </xdr:txBody>
    </xdr:sp>
    <xdr:clientData/>
  </xdr:twoCellAnchor>
  <xdr:twoCellAnchor>
    <xdr:from>
      <xdr:col>26</xdr:col>
      <xdr:colOff>557213</xdr:colOff>
      <xdr:row>90</xdr:row>
      <xdr:rowOff>123825</xdr:rowOff>
    </xdr:from>
    <xdr:to>
      <xdr:col>28</xdr:col>
      <xdr:colOff>576263</xdr:colOff>
      <xdr:row>95</xdr:row>
      <xdr:rowOff>85725</xdr:rowOff>
    </xdr:to>
    <xdr:cxnSp macro="">
      <xdr:nvCxnSpPr>
        <xdr:cNvPr id="195" name="直接连接符 194"/>
        <xdr:cNvCxnSpPr>
          <a:stCxn id="194" idx="2"/>
          <a:endCxn id="206" idx="0"/>
        </xdr:cNvCxnSpPr>
      </xdr:nvCxnSpPr>
      <xdr:spPr>
        <a:xfrm flipH="1">
          <a:off x="19845338" y="16411575"/>
          <a:ext cx="1390650" cy="866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576263</xdr:colOff>
      <xdr:row>90</xdr:row>
      <xdr:rowOff>123825</xdr:rowOff>
    </xdr:from>
    <xdr:to>
      <xdr:col>29</xdr:col>
      <xdr:colOff>433388</xdr:colOff>
      <xdr:row>95</xdr:row>
      <xdr:rowOff>47625</xdr:rowOff>
    </xdr:to>
    <xdr:cxnSp macro="">
      <xdr:nvCxnSpPr>
        <xdr:cNvPr id="196" name="直接连接符 195"/>
        <xdr:cNvCxnSpPr>
          <a:stCxn id="194" idx="2"/>
          <a:endCxn id="213" idx="0"/>
        </xdr:cNvCxnSpPr>
      </xdr:nvCxnSpPr>
      <xdr:spPr>
        <a:xfrm>
          <a:off x="21235988" y="16411575"/>
          <a:ext cx="542925" cy="828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576263</xdr:colOff>
      <xdr:row>90</xdr:row>
      <xdr:rowOff>123825</xdr:rowOff>
    </xdr:from>
    <xdr:to>
      <xdr:col>31</xdr:col>
      <xdr:colOff>681038</xdr:colOff>
      <xdr:row>96</xdr:row>
      <xdr:rowOff>1</xdr:rowOff>
    </xdr:to>
    <xdr:cxnSp macro="">
      <xdr:nvCxnSpPr>
        <xdr:cNvPr id="199" name="直接连接符 198"/>
        <xdr:cNvCxnSpPr>
          <a:endCxn id="194" idx="2"/>
        </xdr:cNvCxnSpPr>
      </xdr:nvCxnSpPr>
      <xdr:spPr>
        <a:xfrm flipH="1" flipV="1">
          <a:off x="21235988" y="16411575"/>
          <a:ext cx="2162175" cy="9620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190499</xdr:colOff>
      <xdr:row>92</xdr:row>
      <xdr:rowOff>38100</xdr:rowOff>
    </xdr:from>
    <xdr:to>
      <xdr:col>28</xdr:col>
      <xdr:colOff>190500</xdr:colOff>
      <xdr:row>93</xdr:row>
      <xdr:rowOff>161925</xdr:rowOff>
    </xdr:to>
    <xdr:sp macro="" textlink="">
      <xdr:nvSpPr>
        <xdr:cNvPr id="200" name="圆角矩形 199"/>
        <xdr:cNvSpPr/>
      </xdr:nvSpPr>
      <xdr:spPr>
        <a:xfrm>
          <a:off x="20164424" y="16687800"/>
          <a:ext cx="685801" cy="3048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清晰</a:t>
          </a:r>
        </a:p>
      </xdr:txBody>
    </xdr:sp>
    <xdr:clientData/>
  </xdr:twoCellAnchor>
  <xdr:twoCellAnchor>
    <xdr:from>
      <xdr:col>28</xdr:col>
      <xdr:colOff>380999</xdr:colOff>
      <xdr:row>92</xdr:row>
      <xdr:rowOff>28575</xdr:rowOff>
    </xdr:from>
    <xdr:to>
      <xdr:col>29</xdr:col>
      <xdr:colOff>381000</xdr:colOff>
      <xdr:row>93</xdr:row>
      <xdr:rowOff>152400</xdr:rowOff>
    </xdr:to>
    <xdr:sp macro="" textlink="">
      <xdr:nvSpPr>
        <xdr:cNvPr id="201" name="圆角矩形 200"/>
        <xdr:cNvSpPr/>
      </xdr:nvSpPr>
      <xdr:spPr>
        <a:xfrm>
          <a:off x="21040724" y="16678275"/>
          <a:ext cx="685801" cy="3048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稍糊</a:t>
          </a:r>
        </a:p>
      </xdr:txBody>
    </xdr:sp>
    <xdr:clientData/>
  </xdr:twoCellAnchor>
  <xdr:twoCellAnchor>
    <xdr:from>
      <xdr:col>29</xdr:col>
      <xdr:colOff>638174</xdr:colOff>
      <xdr:row>92</xdr:row>
      <xdr:rowOff>38100</xdr:rowOff>
    </xdr:from>
    <xdr:to>
      <xdr:col>30</xdr:col>
      <xdr:colOff>638175</xdr:colOff>
      <xdr:row>93</xdr:row>
      <xdr:rowOff>161925</xdr:rowOff>
    </xdr:to>
    <xdr:sp macro="" textlink="">
      <xdr:nvSpPr>
        <xdr:cNvPr id="205" name="圆角矩形 204"/>
        <xdr:cNvSpPr/>
      </xdr:nvSpPr>
      <xdr:spPr>
        <a:xfrm>
          <a:off x="21983699" y="16687800"/>
          <a:ext cx="685801" cy="3048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模糊</a:t>
          </a:r>
        </a:p>
      </xdr:txBody>
    </xdr:sp>
    <xdr:clientData/>
  </xdr:twoCellAnchor>
  <xdr:twoCellAnchor>
    <xdr:from>
      <xdr:col>26</xdr:col>
      <xdr:colOff>95250</xdr:colOff>
      <xdr:row>95</xdr:row>
      <xdr:rowOff>85725</xdr:rowOff>
    </xdr:from>
    <xdr:to>
      <xdr:col>27</xdr:col>
      <xdr:colOff>333375</xdr:colOff>
      <xdr:row>97</xdr:row>
      <xdr:rowOff>28575</xdr:rowOff>
    </xdr:to>
    <xdr:sp macro="" textlink="">
      <xdr:nvSpPr>
        <xdr:cNvPr id="206" name="圆角矩形 205"/>
        <xdr:cNvSpPr/>
      </xdr:nvSpPr>
      <xdr:spPr>
        <a:xfrm>
          <a:off x="19383375" y="17278350"/>
          <a:ext cx="923925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  根蒂</a:t>
          </a:r>
        </a:p>
      </xdr:txBody>
    </xdr:sp>
    <xdr:clientData/>
  </xdr:twoCellAnchor>
  <xdr:twoCellAnchor>
    <xdr:from>
      <xdr:col>28</xdr:col>
      <xdr:colOff>323850</xdr:colOff>
      <xdr:row>95</xdr:row>
      <xdr:rowOff>47625</xdr:rowOff>
    </xdr:from>
    <xdr:to>
      <xdr:col>30</xdr:col>
      <xdr:colOff>542926</xdr:colOff>
      <xdr:row>98</xdr:row>
      <xdr:rowOff>76200</xdr:rowOff>
    </xdr:to>
    <xdr:sp macro="" textlink="">
      <xdr:nvSpPr>
        <xdr:cNvPr id="213" name="圆角矩形 212"/>
        <xdr:cNvSpPr/>
      </xdr:nvSpPr>
      <xdr:spPr>
        <a:xfrm>
          <a:off x="20983575" y="17240250"/>
          <a:ext cx="1590676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好瓜：</a:t>
          </a:r>
          <a:r>
            <a:rPr lang="en-US" altLang="zh-CN" sz="1100"/>
            <a:t>7</a:t>
          </a:r>
        </a:p>
        <a:p>
          <a:pPr algn="l"/>
          <a:r>
            <a:rPr lang="zh-CN" altLang="en-US" sz="1100"/>
            <a:t>坏瓜：</a:t>
          </a:r>
          <a:r>
            <a:rPr lang="en-US" altLang="zh-CN" sz="1100"/>
            <a:t>9</a:t>
          </a:r>
          <a:r>
            <a:rPr lang="zh-CN" altLang="en-US" sz="1100"/>
            <a:t>、</a:t>
          </a:r>
          <a:r>
            <a:rPr lang="en-US" altLang="zh-CN" sz="1100"/>
            <a:t>13</a:t>
          </a:r>
          <a:r>
            <a:rPr lang="zh-CN" altLang="en-US" sz="1100"/>
            <a:t>、</a:t>
          </a:r>
          <a:r>
            <a:rPr lang="en-US" altLang="zh-CN" sz="1100"/>
            <a:t>14</a:t>
          </a:r>
          <a:r>
            <a:rPr lang="zh-CN" altLang="en-US" sz="1100"/>
            <a:t>、</a:t>
          </a:r>
          <a:r>
            <a:rPr lang="en-US" altLang="zh-CN" sz="1100"/>
            <a:t>17</a:t>
          </a:r>
          <a:endParaRPr lang="zh-CN" altLang="en-US" sz="1100"/>
        </a:p>
      </xdr:txBody>
    </xdr:sp>
    <xdr:clientData/>
  </xdr:twoCellAnchor>
  <xdr:twoCellAnchor>
    <xdr:from>
      <xdr:col>30</xdr:col>
      <xdr:colOff>619125</xdr:colOff>
      <xdr:row>96</xdr:row>
      <xdr:rowOff>9526</xdr:rowOff>
    </xdr:from>
    <xdr:to>
      <xdr:col>33</xdr:col>
      <xdr:colOff>0</xdr:colOff>
      <xdr:row>97</xdr:row>
      <xdr:rowOff>171451</xdr:rowOff>
    </xdr:to>
    <xdr:sp macro="" textlink="">
      <xdr:nvSpPr>
        <xdr:cNvPr id="214" name="圆角矩形 213"/>
        <xdr:cNvSpPr/>
      </xdr:nvSpPr>
      <xdr:spPr>
        <a:xfrm>
          <a:off x="22650450" y="17383126"/>
          <a:ext cx="1438275" cy="3429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坏瓜：</a:t>
          </a:r>
          <a:r>
            <a:rPr lang="en-US" altLang="zh-CN" sz="1100"/>
            <a:t>11</a:t>
          </a:r>
          <a:r>
            <a:rPr lang="zh-CN" altLang="en-US" sz="1100"/>
            <a:t>、</a:t>
          </a:r>
          <a:r>
            <a:rPr lang="en-US" altLang="zh-CN" sz="1100"/>
            <a:t>12</a:t>
          </a:r>
          <a:r>
            <a:rPr lang="zh-CN" altLang="en-US" sz="1100"/>
            <a:t>、</a:t>
          </a:r>
          <a:r>
            <a:rPr lang="en-US" altLang="zh-CN" sz="1100"/>
            <a:t>16</a:t>
          </a:r>
          <a:endParaRPr lang="zh-CN" altLang="en-US" sz="1100"/>
        </a:p>
      </xdr:txBody>
    </xdr:sp>
    <xdr:clientData/>
  </xdr:twoCellAnchor>
  <xdr:twoCellAnchor>
    <xdr:from>
      <xdr:col>23</xdr:col>
      <xdr:colOff>276225</xdr:colOff>
      <xdr:row>101</xdr:row>
      <xdr:rowOff>152400</xdr:rowOff>
    </xdr:from>
    <xdr:to>
      <xdr:col>25</xdr:col>
      <xdr:colOff>95251</xdr:colOff>
      <xdr:row>103</xdr:row>
      <xdr:rowOff>85725</xdr:rowOff>
    </xdr:to>
    <xdr:sp macro="" textlink="">
      <xdr:nvSpPr>
        <xdr:cNvPr id="215" name="圆角矩形 214"/>
        <xdr:cNvSpPr/>
      </xdr:nvSpPr>
      <xdr:spPr>
        <a:xfrm>
          <a:off x="17506950" y="18430875"/>
          <a:ext cx="1190626" cy="2952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好瓜：</a:t>
          </a:r>
          <a:r>
            <a:rPr lang="en-US" altLang="zh-CN" sz="1100"/>
            <a:t>1,2,3,4,5</a:t>
          </a:r>
          <a:endParaRPr lang="zh-CN" altLang="en-US" sz="1100"/>
        </a:p>
      </xdr:txBody>
    </xdr:sp>
    <xdr:clientData/>
  </xdr:twoCellAnchor>
  <xdr:twoCellAnchor>
    <xdr:from>
      <xdr:col>26</xdr:col>
      <xdr:colOff>66676</xdr:colOff>
      <xdr:row>101</xdr:row>
      <xdr:rowOff>19050</xdr:rowOff>
    </xdr:from>
    <xdr:to>
      <xdr:col>27</xdr:col>
      <xdr:colOff>371475</xdr:colOff>
      <xdr:row>104</xdr:row>
      <xdr:rowOff>9525</xdr:rowOff>
    </xdr:to>
    <xdr:sp macro="" textlink="">
      <xdr:nvSpPr>
        <xdr:cNvPr id="216" name="圆角矩形 215"/>
        <xdr:cNvSpPr/>
      </xdr:nvSpPr>
      <xdr:spPr>
        <a:xfrm>
          <a:off x="19354801" y="18297525"/>
          <a:ext cx="990599" cy="5334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好瓜：</a:t>
          </a:r>
          <a:r>
            <a:rPr lang="en-US" altLang="zh-CN" sz="1100"/>
            <a:t>6</a:t>
          </a:r>
          <a:r>
            <a:rPr lang="zh-CN" altLang="en-US" sz="1100"/>
            <a:t>、</a:t>
          </a:r>
          <a:r>
            <a:rPr lang="en-US" altLang="zh-CN" sz="1100"/>
            <a:t>8</a:t>
          </a:r>
        </a:p>
        <a:p>
          <a:pPr algn="l"/>
          <a:r>
            <a:rPr lang="zh-CN" altLang="en-US" sz="1100"/>
            <a:t>坏瓜：</a:t>
          </a:r>
          <a:r>
            <a:rPr lang="en-US" altLang="zh-CN" sz="1100"/>
            <a:t>15</a:t>
          </a:r>
          <a:endParaRPr lang="zh-CN" altLang="en-US" sz="1100"/>
        </a:p>
      </xdr:txBody>
    </xdr:sp>
    <xdr:clientData/>
  </xdr:twoCellAnchor>
  <xdr:twoCellAnchor>
    <xdr:from>
      <xdr:col>28</xdr:col>
      <xdr:colOff>9526</xdr:colOff>
      <xdr:row>101</xdr:row>
      <xdr:rowOff>28575</xdr:rowOff>
    </xdr:from>
    <xdr:to>
      <xdr:col>29</xdr:col>
      <xdr:colOff>514352</xdr:colOff>
      <xdr:row>102</xdr:row>
      <xdr:rowOff>142875</xdr:rowOff>
    </xdr:to>
    <xdr:sp macro="" textlink="">
      <xdr:nvSpPr>
        <xdr:cNvPr id="217" name="圆角矩形 216"/>
        <xdr:cNvSpPr/>
      </xdr:nvSpPr>
      <xdr:spPr>
        <a:xfrm>
          <a:off x="20669251" y="18307050"/>
          <a:ext cx="1190626" cy="2952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坏瓜：</a:t>
          </a:r>
          <a:r>
            <a:rPr lang="en-US" altLang="zh-CN" sz="1100"/>
            <a:t>10</a:t>
          </a:r>
          <a:endParaRPr lang="zh-CN" altLang="en-US" sz="1100"/>
        </a:p>
      </xdr:txBody>
    </xdr:sp>
    <xdr:clientData/>
  </xdr:twoCellAnchor>
  <xdr:twoCellAnchor>
    <xdr:from>
      <xdr:col>24</xdr:col>
      <xdr:colOff>185738</xdr:colOff>
      <xdr:row>97</xdr:row>
      <xdr:rowOff>28575</xdr:rowOff>
    </xdr:from>
    <xdr:to>
      <xdr:col>26</xdr:col>
      <xdr:colOff>557213</xdr:colOff>
      <xdr:row>101</xdr:row>
      <xdr:rowOff>152400</xdr:rowOff>
    </xdr:to>
    <xdr:cxnSp macro="">
      <xdr:nvCxnSpPr>
        <xdr:cNvPr id="218" name="直接连接符 217"/>
        <xdr:cNvCxnSpPr>
          <a:stCxn id="215" idx="0"/>
          <a:endCxn id="206" idx="2"/>
        </xdr:cNvCxnSpPr>
      </xdr:nvCxnSpPr>
      <xdr:spPr>
        <a:xfrm flipV="1">
          <a:off x="18102263" y="17583150"/>
          <a:ext cx="1743075" cy="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557213</xdr:colOff>
      <xdr:row>97</xdr:row>
      <xdr:rowOff>28575</xdr:rowOff>
    </xdr:from>
    <xdr:to>
      <xdr:col>26</xdr:col>
      <xdr:colOff>561976</xdr:colOff>
      <xdr:row>101</xdr:row>
      <xdr:rowOff>19050</xdr:rowOff>
    </xdr:to>
    <xdr:cxnSp macro="">
      <xdr:nvCxnSpPr>
        <xdr:cNvPr id="219" name="直接连接符 218"/>
        <xdr:cNvCxnSpPr>
          <a:stCxn id="216" idx="0"/>
          <a:endCxn id="206" idx="2"/>
        </xdr:cNvCxnSpPr>
      </xdr:nvCxnSpPr>
      <xdr:spPr>
        <a:xfrm flipH="1" flipV="1">
          <a:off x="19845338" y="17583150"/>
          <a:ext cx="4763" cy="714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557213</xdr:colOff>
      <xdr:row>97</xdr:row>
      <xdr:rowOff>28575</xdr:rowOff>
    </xdr:from>
    <xdr:to>
      <xdr:col>28</xdr:col>
      <xdr:colOff>604839</xdr:colOff>
      <xdr:row>101</xdr:row>
      <xdr:rowOff>28575</xdr:rowOff>
    </xdr:to>
    <xdr:cxnSp macro="">
      <xdr:nvCxnSpPr>
        <xdr:cNvPr id="220" name="直接连接符 219"/>
        <xdr:cNvCxnSpPr>
          <a:stCxn id="206" idx="2"/>
          <a:endCxn id="217" idx="0"/>
        </xdr:cNvCxnSpPr>
      </xdr:nvCxnSpPr>
      <xdr:spPr>
        <a:xfrm>
          <a:off x="19845338" y="17583150"/>
          <a:ext cx="1419226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438150</xdr:colOff>
      <xdr:row>99</xdr:row>
      <xdr:rowOff>28575</xdr:rowOff>
    </xdr:from>
    <xdr:to>
      <xdr:col>25</xdr:col>
      <xdr:colOff>438151</xdr:colOff>
      <xdr:row>100</xdr:row>
      <xdr:rowOff>152400</xdr:rowOff>
    </xdr:to>
    <xdr:sp macro="" textlink="">
      <xdr:nvSpPr>
        <xdr:cNvPr id="221" name="圆角矩形 220"/>
        <xdr:cNvSpPr/>
      </xdr:nvSpPr>
      <xdr:spPr>
        <a:xfrm>
          <a:off x="18354675" y="17945100"/>
          <a:ext cx="685801" cy="3048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蜷缩</a:t>
          </a:r>
        </a:p>
      </xdr:txBody>
    </xdr:sp>
    <xdr:clientData/>
  </xdr:twoCellAnchor>
  <xdr:twoCellAnchor>
    <xdr:from>
      <xdr:col>26</xdr:col>
      <xdr:colOff>85725</xdr:colOff>
      <xdr:row>98</xdr:row>
      <xdr:rowOff>95250</xdr:rowOff>
    </xdr:from>
    <xdr:to>
      <xdr:col>27</xdr:col>
      <xdr:colOff>85726</xdr:colOff>
      <xdr:row>100</xdr:row>
      <xdr:rowOff>38100</xdr:rowOff>
    </xdr:to>
    <xdr:sp macro="" textlink="">
      <xdr:nvSpPr>
        <xdr:cNvPr id="222" name="圆角矩形 221"/>
        <xdr:cNvSpPr/>
      </xdr:nvSpPr>
      <xdr:spPr>
        <a:xfrm>
          <a:off x="19373850" y="17830800"/>
          <a:ext cx="685801" cy="3048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稍蜷</a:t>
          </a:r>
        </a:p>
      </xdr:txBody>
    </xdr:sp>
    <xdr:clientData/>
  </xdr:twoCellAnchor>
  <xdr:twoCellAnchor>
    <xdr:from>
      <xdr:col>27</xdr:col>
      <xdr:colOff>257175</xdr:colOff>
      <xdr:row>98</xdr:row>
      <xdr:rowOff>85725</xdr:rowOff>
    </xdr:from>
    <xdr:to>
      <xdr:col>28</xdr:col>
      <xdr:colOff>257176</xdr:colOff>
      <xdr:row>100</xdr:row>
      <xdr:rowOff>28575</xdr:rowOff>
    </xdr:to>
    <xdr:sp macro="" textlink="">
      <xdr:nvSpPr>
        <xdr:cNvPr id="223" name="圆角矩形 222"/>
        <xdr:cNvSpPr/>
      </xdr:nvSpPr>
      <xdr:spPr>
        <a:xfrm>
          <a:off x="20231100" y="17821275"/>
          <a:ext cx="685801" cy="3048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硬挺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59</xdr:row>
      <xdr:rowOff>152400</xdr:rowOff>
    </xdr:from>
    <xdr:to>
      <xdr:col>18</xdr:col>
      <xdr:colOff>57150</xdr:colOff>
      <xdr:row>69</xdr:row>
      <xdr:rowOff>142875</xdr:rowOff>
    </xdr:to>
    <xdr:grpSp>
      <xdr:nvGrpSpPr>
        <xdr:cNvPr id="18" name="组合 17"/>
        <xdr:cNvGrpSpPr/>
      </xdr:nvGrpSpPr>
      <xdr:grpSpPr>
        <a:xfrm>
          <a:off x="7896225" y="10829925"/>
          <a:ext cx="4505325" cy="1800225"/>
          <a:chOff x="6829425" y="11182350"/>
          <a:chExt cx="4505325" cy="1800225"/>
        </a:xfrm>
      </xdr:grpSpPr>
      <xdr:sp macro="" textlink="">
        <xdr:nvSpPr>
          <xdr:cNvPr id="2" name="圆角矩形 1"/>
          <xdr:cNvSpPr/>
        </xdr:nvSpPr>
        <xdr:spPr>
          <a:xfrm>
            <a:off x="8753475" y="11182350"/>
            <a:ext cx="990600" cy="2952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        脐部</a:t>
            </a:r>
          </a:p>
        </xdr:txBody>
      </xdr:sp>
      <xdr:sp macro="" textlink="">
        <xdr:nvSpPr>
          <xdr:cNvPr id="3" name="圆角矩形 2"/>
          <xdr:cNvSpPr/>
        </xdr:nvSpPr>
        <xdr:spPr>
          <a:xfrm>
            <a:off x="7324725" y="12011025"/>
            <a:ext cx="990600" cy="2952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        凹陷</a:t>
            </a:r>
          </a:p>
        </xdr:txBody>
      </xdr:sp>
      <xdr:sp macro="" textlink="">
        <xdr:nvSpPr>
          <xdr:cNvPr id="4" name="圆角矩形 3"/>
          <xdr:cNvSpPr/>
        </xdr:nvSpPr>
        <xdr:spPr>
          <a:xfrm>
            <a:off x="8801100" y="12039600"/>
            <a:ext cx="990600" cy="2952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        平坦</a:t>
            </a:r>
          </a:p>
        </xdr:txBody>
      </xdr:sp>
      <xdr:sp macro="" textlink="">
        <xdr:nvSpPr>
          <xdr:cNvPr id="5" name="圆角矩形 4"/>
          <xdr:cNvSpPr/>
        </xdr:nvSpPr>
        <xdr:spPr>
          <a:xfrm>
            <a:off x="10315575" y="12039600"/>
            <a:ext cx="990600" cy="2952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        稍凹</a:t>
            </a:r>
          </a:p>
        </xdr:txBody>
      </xdr:sp>
      <xdr:cxnSp macro="">
        <xdr:nvCxnSpPr>
          <xdr:cNvPr id="7" name="直接连接符 6"/>
          <xdr:cNvCxnSpPr>
            <a:stCxn id="2" idx="2"/>
            <a:endCxn id="3" idx="0"/>
          </xdr:cNvCxnSpPr>
        </xdr:nvCxnSpPr>
        <xdr:spPr>
          <a:xfrm flipH="1">
            <a:off x="7820025" y="11477625"/>
            <a:ext cx="1428750" cy="5334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接连接符 7"/>
          <xdr:cNvCxnSpPr>
            <a:stCxn id="2" idx="2"/>
            <a:endCxn id="4" idx="0"/>
          </xdr:cNvCxnSpPr>
        </xdr:nvCxnSpPr>
        <xdr:spPr>
          <a:xfrm>
            <a:off x="9248775" y="11477625"/>
            <a:ext cx="47625" cy="5619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接连接符 10"/>
          <xdr:cNvCxnSpPr>
            <a:stCxn id="2" idx="2"/>
            <a:endCxn id="5" idx="0"/>
          </xdr:cNvCxnSpPr>
        </xdr:nvCxnSpPr>
        <xdr:spPr>
          <a:xfrm>
            <a:off x="9248775" y="11477625"/>
            <a:ext cx="1562100" cy="5619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圆角矩形 14"/>
          <xdr:cNvSpPr/>
        </xdr:nvSpPr>
        <xdr:spPr>
          <a:xfrm>
            <a:off x="6829425" y="12382500"/>
            <a:ext cx="1590675" cy="571500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好瓜：</a:t>
            </a:r>
            <a:r>
              <a:rPr lang="en-US" altLang="zh-CN" sz="1100"/>
              <a:t>1,2,3</a:t>
            </a:r>
          </a:p>
          <a:p>
            <a:pPr algn="l"/>
            <a:r>
              <a:rPr lang="zh-CN" altLang="en-US" sz="1100"/>
              <a:t>坏瓜：</a:t>
            </a:r>
            <a:r>
              <a:rPr lang="en-US" altLang="zh-CN" sz="1100"/>
              <a:t>14</a:t>
            </a:r>
            <a:endParaRPr lang="zh-CN" altLang="en-US" sz="1100"/>
          </a:p>
        </xdr:txBody>
      </xdr:sp>
      <xdr:sp macro="" textlink="">
        <xdr:nvSpPr>
          <xdr:cNvPr id="16" name="圆角矩形 15"/>
          <xdr:cNvSpPr/>
        </xdr:nvSpPr>
        <xdr:spPr>
          <a:xfrm>
            <a:off x="8696326" y="12401550"/>
            <a:ext cx="1066800" cy="314325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坏瓜：</a:t>
            </a:r>
            <a:r>
              <a:rPr lang="en-US" altLang="zh-CN" sz="1100"/>
              <a:t>10,16</a:t>
            </a:r>
            <a:endParaRPr lang="zh-CN" altLang="en-US" sz="1100"/>
          </a:p>
        </xdr:txBody>
      </xdr:sp>
      <xdr:sp macro="" textlink="">
        <xdr:nvSpPr>
          <xdr:cNvPr id="17" name="圆角矩形 16"/>
          <xdr:cNvSpPr/>
        </xdr:nvSpPr>
        <xdr:spPr>
          <a:xfrm>
            <a:off x="10220325" y="12449175"/>
            <a:ext cx="1114425" cy="533400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好瓜：</a:t>
            </a:r>
            <a:r>
              <a:rPr lang="en-US" altLang="zh-CN" sz="1100"/>
              <a:t>6</a:t>
            </a:r>
            <a:r>
              <a:rPr lang="zh-CN" altLang="en-US" sz="1100"/>
              <a:t>，</a:t>
            </a:r>
            <a:r>
              <a:rPr lang="en-US" altLang="zh-CN" sz="1100"/>
              <a:t>7</a:t>
            </a:r>
          </a:p>
          <a:p>
            <a:pPr algn="l"/>
            <a:r>
              <a:rPr lang="zh-CN" altLang="en-US" sz="1100"/>
              <a:t>坏瓜：</a:t>
            </a:r>
            <a:r>
              <a:rPr lang="en-US" altLang="zh-CN" sz="1100"/>
              <a:t>15,17</a:t>
            </a:r>
            <a:endParaRPr lang="zh-CN" altLang="en-US" sz="1100"/>
          </a:p>
        </xdr:txBody>
      </xdr:sp>
    </xdr:grpSp>
    <xdr:clientData/>
  </xdr:twoCellAnchor>
  <xdr:twoCellAnchor>
    <xdr:from>
      <xdr:col>11</xdr:col>
      <xdr:colOff>590549</xdr:colOff>
      <xdr:row>70</xdr:row>
      <xdr:rowOff>123825</xdr:rowOff>
    </xdr:from>
    <xdr:to>
      <xdr:col>12</xdr:col>
      <xdr:colOff>581024</xdr:colOff>
      <xdr:row>72</xdr:row>
      <xdr:rowOff>0</xdr:rowOff>
    </xdr:to>
    <xdr:sp macro="" textlink="">
      <xdr:nvSpPr>
        <xdr:cNvPr id="19" name="圆角矩形 18"/>
        <xdr:cNvSpPr/>
      </xdr:nvSpPr>
      <xdr:spPr>
        <a:xfrm>
          <a:off x="8134349" y="12792075"/>
          <a:ext cx="676275" cy="238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好瓜</a:t>
          </a:r>
        </a:p>
      </xdr:txBody>
    </xdr:sp>
    <xdr:clientData/>
  </xdr:twoCellAnchor>
  <xdr:twoCellAnchor>
    <xdr:from>
      <xdr:col>14</xdr:col>
      <xdr:colOff>409574</xdr:colOff>
      <xdr:row>69</xdr:row>
      <xdr:rowOff>152400</xdr:rowOff>
    </xdr:from>
    <xdr:to>
      <xdr:col>15</xdr:col>
      <xdr:colOff>400049</xdr:colOff>
      <xdr:row>71</xdr:row>
      <xdr:rowOff>28575</xdr:rowOff>
    </xdr:to>
    <xdr:sp macro="" textlink="">
      <xdr:nvSpPr>
        <xdr:cNvPr id="20" name="圆角矩形 19"/>
        <xdr:cNvSpPr/>
      </xdr:nvSpPr>
      <xdr:spPr>
        <a:xfrm>
          <a:off x="10010774" y="12639675"/>
          <a:ext cx="676275" cy="238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坏瓜</a:t>
          </a:r>
        </a:p>
      </xdr:txBody>
    </xdr:sp>
    <xdr:clientData/>
  </xdr:twoCellAnchor>
  <xdr:twoCellAnchor>
    <xdr:from>
      <xdr:col>16</xdr:col>
      <xdr:colOff>628649</xdr:colOff>
      <xdr:row>70</xdr:row>
      <xdr:rowOff>66675</xdr:rowOff>
    </xdr:from>
    <xdr:to>
      <xdr:col>17</xdr:col>
      <xdr:colOff>619124</xdr:colOff>
      <xdr:row>71</xdr:row>
      <xdr:rowOff>123825</xdr:rowOff>
    </xdr:to>
    <xdr:sp macro="" textlink="">
      <xdr:nvSpPr>
        <xdr:cNvPr id="21" name="圆角矩形 20"/>
        <xdr:cNvSpPr/>
      </xdr:nvSpPr>
      <xdr:spPr>
        <a:xfrm>
          <a:off x="11601449" y="12734925"/>
          <a:ext cx="676275" cy="238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好瓜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2</xdr:row>
      <xdr:rowOff>152400</xdr:rowOff>
    </xdr:from>
    <xdr:to>
      <xdr:col>12</xdr:col>
      <xdr:colOff>95250</xdr:colOff>
      <xdr:row>4</xdr:row>
      <xdr:rowOff>85725</xdr:rowOff>
    </xdr:to>
    <xdr:sp macro="" textlink="">
      <xdr:nvSpPr>
        <xdr:cNvPr id="2" name="圆角矩形 1"/>
        <xdr:cNvSpPr/>
      </xdr:nvSpPr>
      <xdr:spPr>
        <a:xfrm>
          <a:off x="7600950" y="514350"/>
          <a:ext cx="1219200" cy="295275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aseline="0"/>
            <a:t>       </a:t>
          </a:r>
          <a:r>
            <a:rPr lang="zh-CN" altLang="en-US" sz="1100" baseline="0"/>
            <a:t>先买</a:t>
          </a:r>
          <a:r>
            <a:rPr lang="zh-CN" altLang="en-US" sz="1100"/>
            <a:t>大米</a:t>
          </a:r>
        </a:p>
      </xdr:txBody>
    </xdr:sp>
    <xdr:clientData/>
  </xdr:twoCellAnchor>
  <xdr:twoCellAnchor>
    <xdr:from>
      <xdr:col>10</xdr:col>
      <xdr:colOff>28575</xdr:colOff>
      <xdr:row>4</xdr:row>
      <xdr:rowOff>85725</xdr:rowOff>
    </xdr:from>
    <xdr:to>
      <xdr:col>11</xdr:col>
      <xdr:colOff>171450</xdr:colOff>
      <xdr:row>7</xdr:row>
      <xdr:rowOff>28575</xdr:rowOff>
    </xdr:to>
    <xdr:cxnSp macro="">
      <xdr:nvCxnSpPr>
        <xdr:cNvPr id="4" name="直接连接符 3"/>
        <xdr:cNvCxnSpPr>
          <a:stCxn id="2" idx="2"/>
          <a:endCxn id="8" idx="0"/>
        </xdr:cNvCxnSpPr>
      </xdr:nvCxnSpPr>
      <xdr:spPr>
        <a:xfrm flipH="1">
          <a:off x="7381875" y="809625"/>
          <a:ext cx="828675" cy="485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7</xdr:row>
      <xdr:rowOff>28575</xdr:rowOff>
    </xdr:from>
    <xdr:to>
      <xdr:col>10</xdr:col>
      <xdr:colOff>638175</xdr:colOff>
      <xdr:row>8</xdr:row>
      <xdr:rowOff>142875</xdr:rowOff>
    </xdr:to>
    <xdr:sp macro="" textlink="">
      <xdr:nvSpPr>
        <xdr:cNvPr id="8" name="圆角矩形 7"/>
        <xdr:cNvSpPr/>
      </xdr:nvSpPr>
      <xdr:spPr>
        <a:xfrm>
          <a:off x="6772275" y="1295400"/>
          <a:ext cx="1219200" cy="295275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aseline="0"/>
            <a:t>       </a:t>
          </a:r>
          <a:r>
            <a:rPr lang="zh-CN" altLang="en-US" sz="1100" baseline="0"/>
            <a:t>买蚊香</a:t>
          </a:r>
          <a:endParaRPr lang="zh-CN" altLang="en-US" sz="1100"/>
        </a:p>
      </xdr:txBody>
    </xdr:sp>
    <xdr:clientData/>
  </xdr:twoCellAnchor>
  <xdr:twoCellAnchor>
    <xdr:from>
      <xdr:col>9</xdr:col>
      <xdr:colOff>590549</xdr:colOff>
      <xdr:row>5</xdr:row>
      <xdr:rowOff>28575</xdr:rowOff>
    </xdr:from>
    <xdr:to>
      <xdr:col>11</xdr:col>
      <xdr:colOff>57150</xdr:colOff>
      <xdr:row>6</xdr:row>
      <xdr:rowOff>85725</xdr:rowOff>
    </xdr:to>
    <xdr:sp macro="" textlink="">
      <xdr:nvSpPr>
        <xdr:cNvPr id="13" name="圆角矩形 12"/>
        <xdr:cNvSpPr/>
      </xdr:nvSpPr>
      <xdr:spPr>
        <a:xfrm>
          <a:off x="7258049" y="933450"/>
          <a:ext cx="838201" cy="2381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余额：够</a:t>
          </a:r>
        </a:p>
      </xdr:txBody>
    </xdr:sp>
    <xdr:clientData/>
  </xdr:twoCellAnchor>
  <xdr:twoCellAnchor>
    <xdr:from>
      <xdr:col>11</xdr:col>
      <xdr:colOff>171450</xdr:colOff>
      <xdr:row>4</xdr:row>
      <xdr:rowOff>85725</xdr:rowOff>
    </xdr:from>
    <xdr:to>
      <xdr:col>12</xdr:col>
      <xdr:colOff>47625</xdr:colOff>
      <xdr:row>7</xdr:row>
      <xdr:rowOff>38100</xdr:rowOff>
    </xdr:to>
    <xdr:cxnSp macro="">
      <xdr:nvCxnSpPr>
        <xdr:cNvPr id="16" name="直接连接符 15"/>
        <xdr:cNvCxnSpPr>
          <a:stCxn id="2" idx="2"/>
          <a:endCxn id="19" idx="0"/>
        </xdr:cNvCxnSpPr>
      </xdr:nvCxnSpPr>
      <xdr:spPr>
        <a:xfrm>
          <a:off x="8210550" y="809625"/>
          <a:ext cx="561975" cy="49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7</xdr:row>
      <xdr:rowOff>38100</xdr:rowOff>
    </xdr:from>
    <xdr:to>
      <xdr:col>12</xdr:col>
      <xdr:colOff>657225</xdr:colOff>
      <xdr:row>8</xdr:row>
      <xdr:rowOff>152400</xdr:rowOff>
    </xdr:to>
    <xdr:sp macro="" textlink="">
      <xdr:nvSpPr>
        <xdr:cNvPr id="19" name="圆角矩形 18"/>
        <xdr:cNvSpPr/>
      </xdr:nvSpPr>
      <xdr:spPr>
        <a:xfrm>
          <a:off x="8162925" y="1304925"/>
          <a:ext cx="1219200" cy="295275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aseline="0"/>
            <a:t>       </a:t>
          </a:r>
          <a:r>
            <a:rPr lang="zh-CN" altLang="en-US" sz="1100" baseline="0"/>
            <a:t>回家</a:t>
          </a:r>
          <a:endParaRPr lang="zh-CN" altLang="en-US" sz="1100"/>
        </a:p>
      </xdr:txBody>
    </xdr:sp>
    <xdr:clientData/>
  </xdr:twoCellAnchor>
  <xdr:twoCellAnchor>
    <xdr:from>
      <xdr:col>11</xdr:col>
      <xdr:colOff>314324</xdr:colOff>
      <xdr:row>5</xdr:row>
      <xdr:rowOff>9525</xdr:rowOff>
    </xdr:from>
    <xdr:to>
      <xdr:col>12</xdr:col>
      <xdr:colOff>666750</xdr:colOff>
      <xdr:row>6</xdr:row>
      <xdr:rowOff>66675</xdr:rowOff>
    </xdr:to>
    <xdr:sp macro="" textlink="">
      <xdr:nvSpPr>
        <xdr:cNvPr id="21" name="圆角矩形 20"/>
        <xdr:cNvSpPr/>
      </xdr:nvSpPr>
      <xdr:spPr>
        <a:xfrm>
          <a:off x="8353424" y="914400"/>
          <a:ext cx="1038226" cy="2381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余额：不够</a:t>
          </a:r>
        </a:p>
      </xdr:txBody>
    </xdr:sp>
    <xdr:clientData/>
  </xdr:twoCellAnchor>
  <xdr:twoCellAnchor>
    <xdr:from>
      <xdr:col>8</xdr:col>
      <xdr:colOff>638175</xdr:colOff>
      <xdr:row>8</xdr:row>
      <xdr:rowOff>114300</xdr:rowOff>
    </xdr:from>
    <xdr:to>
      <xdr:col>10</xdr:col>
      <xdr:colOff>95250</xdr:colOff>
      <xdr:row>11</xdr:row>
      <xdr:rowOff>57150</xdr:rowOff>
    </xdr:to>
    <xdr:cxnSp macro="">
      <xdr:nvCxnSpPr>
        <xdr:cNvPr id="22" name="直接连接符 21"/>
        <xdr:cNvCxnSpPr>
          <a:endCxn id="23" idx="0"/>
        </xdr:cNvCxnSpPr>
      </xdr:nvCxnSpPr>
      <xdr:spPr>
        <a:xfrm flipH="1">
          <a:off x="6619875" y="1562100"/>
          <a:ext cx="828675" cy="485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11</xdr:row>
      <xdr:rowOff>57150</xdr:rowOff>
    </xdr:from>
    <xdr:to>
      <xdr:col>9</xdr:col>
      <xdr:colOff>561975</xdr:colOff>
      <xdr:row>12</xdr:row>
      <xdr:rowOff>171450</xdr:rowOff>
    </xdr:to>
    <xdr:sp macro="" textlink="">
      <xdr:nvSpPr>
        <xdr:cNvPr id="23" name="圆角矩形 22"/>
        <xdr:cNvSpPr/>
      </xdr:nvSpPr>
      <xdr:spPr>
        <a:xfrm>
          <a:off x="6010275" y="2047875"/>
          <a:ext cx="1219200" cy="295275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aseline="0"/>
            <a:t>       </a:t>
          </a:r>
          <a:r>
            <a:rPr lang="zh-CN" altLang="en-US" sz="1100" baseline="0"/>
            <a:t>买洗发水</a:t>
          </a:r>
          <a:endParaRPr lang="zh-CN" altLang="en-US" sz="1100"/>
        </a:p>
      </xdr:txBody>
    </xdr:sp>
    <xdr:clientData/>
  </xdr:twoCellAnchor>
  <xdr:twoCellAnchor>
    <xdr:from>
      <xdr:col>8</xdr:col>
      <xdr:colOff>361949</xdr:colOff>
      <xdr:row>9</xdr:row>
      <xdr:rowOff>76200</xdr:rowOff>
    </xdr:from>
    <xdr:to>
      <xdr:col>9</xdr:col>
      <xdr:colOff>514350</xdr:colOff>
      <xdr:row>10</xdr:row>
      <xdr:rowOff>133350</xdr:rowOff>
    </xdr:to>
    <xdr:sp macro="" textlink="">
      <xdr:nvSpPr>
        <xdr:cNvPr id="24" name="圆角矩形 23"/>
        <xdr:cNvSpPr/>
      </xdr:nvSpPr>
      <xdr:spPr>
        <a:xfrm>
          <a:off x="6343649" y="1704975"/>
          <a:ext cx="838201" cy="2381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余额：够</a:t>
          </a:r>
        </a:p>
      </xdr:txBody>
    </xdr:sp>
    <xdr:clientData/>
  </xdr:twoCellAnchor>
  <xdr:twoCellAnchor>
    <xdr:from>
      <xdr:col>7</xdr:col>
      <xdr:colOff>228600</xdr:colOff>
      <xdr:row>13</xdr:row>
      <xdr:rowOff>0</xdr:rowOff>
    </xdr:from>
    <xdr:to>
      <xdr:col>8</xdr:col>
      <xdr:colOff>371475</xdr:colOff>
      <xdr:row>15</xdr:row>
      <xdr:rowOff>123825</xdr:rowOff>
    </xdr:to>
    <xdr:cxnSp macro="">
      <xdr:nvCxnSpPr>
        <xdr:cNvPr id="25" name="直接连接符 24"/>
        <xdr:cNvCxnSpPr>
          <a:endCxn id="26" idx="0"/>
        </xdr:cNvCxnSpPr>
      </xdr:nvCxnSpPr>
      <xdr:spPr>
        <a:xfrm flipH="1">
          <a:off x="5524500" y="2352675"/>
          <a:ext cx="828675" cy="485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304800</xdr:colOff>
      <xdr:row>15</xdr:row>
      <xdr:rowOff>123825</xdr:rowOff>
    </xdr:from>
    <xdr:to>
      <xdr:col>8</xdr:col>
      <xdr:colOff>152400</xdr:colOff>
      <xdr:row>17</xdr:row>
      <xdr:rowOff>57150</xdr:rowOff>
    </xdr:to>
    <xdr:sp macro="" textlink="">
      <xdr:nvSpPr>
        <xdr:cNvPr id="26" name="圆角矩形 25"/>
        <xdr:cNvSpPr/>
      </xdr:nvSpPr>
      <xdr:spPr>
        <a:xfrm>
          <a:off x="4914900" y="2838450"/>
          <a:ext cx="1219200" cy="295275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aseline="0"/>
            <a:t>       </a:t>
          </a:r>
          <a:r>
            <a:rPr lang="zh-CN" altLang="en-US" sz="1100" baseline="0"/>
            <a:t>买耳机</a:t>
          </a:r>
          <a:endParaRPr lang="zh-CN" altLang="en-US" sz="1100"/>
        </a:p>
      </xdr:txBody>
    </xdr:sp>
    <xdr:clientData/>
  </xdr:twoCellAnchor>
  <xdr:twoCellAnchor>
    <xdr:from>
      <xdr:col>7</xdr:col>
      <xdr:colOff>104774</xdr:colOff>
      <xdr:row>13</xdr:row>
      <xdr:rowOff>123825</xdr:rowOff>
    </xdr:from>
    <xdr:to>
      <xdr:col>8</xdr:col>
      <xdr:colOff>257175</xdr:colOff>
      <xdr:row>15</xdr:row>
      <xdr:rowOff>0</xdr:rowOff>
    </xdr:to>
    <xdr:sp macro="" textlink="">
      <xdr:nvSpPr>
        <xdr:cNvPr id="27" name="圆角矩形 26"/>
        <xdr:cNvSpPr/>
      </xdr:nvSpPr>
      <xdr:spPr>
        <a:xfrm>
          <a:off x="5400674" y="2476500"/>
          <a:ext cx="838201" cy="2381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余额：够</a:t>
          </a:r>
        </a:p>
      </xdr:txBody>
    </xdr:sp>
    <xdr:clientData/>
  </xdr:twoCellAnchor>
  <xdr:twoCellAnchor>
    <xdr:from>
      <xdr:col>6</xdr:col>
      <xdr:colOff>19050</xdr:colOff>
      <xdr:row>17</xdr:row>
      <xdr:rowOff>66675</xdr:rowOff>
    </xdr:from>
    <xdr:to>
      <xdr:col>7</xdr:col>
      <xdr:colOff>161925</xdr:colOff>
      <xdr:row>20</xdr:row>
      <xdr:rowOff>9525</xdr:rowOff>
    </xdr:to>
    <xdr:cxnSp macro="">
      <xdr:nvCxnSpPr>
        <xdr:cNvPr id="28" name="直接连接符 27"/>
        <xdr:cNvCxnSpPr>
          <a:endCxn id="29" idx="0"/>
        </xdr:cNvCxnSpPr>
      </xdr:nvCxnSpPr>
      <xdr:spPr>
        <a:xfrm flipH="1">
          <a:off x="4629150" y="3143250"/>
          <a:ext cx="828675" cy="485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20</xdr:row>
      <xdr:rowOff>9525</xdr:rowOff>
    </xdr:from>
    <xdr:to>
      <xdr:col>6</xdr:col>
      <xdr:colOff>628650</xdr:colOff>
      <xdr:row>21</xdr:row>
      <xdr:rowOff>123825</xdr:rowOff>
    </xdr:to>
    <xdr:sp macro="" textlink="">
      <xdr:nvSpPr>
        <xdr:cNvPr id="29" name="圆角矩形 28"/>
        <xdr:cNvSpPr/>
      </xdr:nvSpPr>
      <xdr:spPr>
        <a:xfrm>
          <a:off x="4019550" y="3629025"/>
          <a:ext cx="1219200" cy="295275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aseline="0"/>
            <a:t>       </a:t>
          </a:r>
          <a:r>
            <a:rPr lang="zh-CN" altLang="en-US" sz="1100" baseline="0"/>
            <a:t>买吹风机</a:t>
          </a:r>
          <a:endParaRPr lang="zh-CN" altLang="en-US" sz="1100"/>
        </a:p>
      </xdr:txBody>
    </xdr:sp>
    <xdr:clientData/>
  </xdr:twoCellAnchor>
  <xdr:twoCellAnchor>
    <xdr:from>
      <xdr:col>5</xdr:col>
      <xdr:colOff>828674</xdr:colOff>
      <xdr:row>18</xdr:row>
      <xdr:rowOff>9525</xdr:rowOff>
    </xdr:from>
    <xdr:to>
      <xdr:col>7</xdr:col>
      <xdr:colOff>47625</xdr:colOff>
      <xdr:row>19</xdr:row>
      <xdr:rowOff>66675</xdr:rowOff>
    </xdr:to>
    <xdr:sp macro="" textlink="">
      <xdr:nvSpPr>
        <xdr:cNvPr id="30" name="圆角矩形 29"/>
        <xdr:cNvSpPr/>
      </xdr:nvSpPr>
      <xdr:spPr>
        <a:xfrm>
          <a:off x="4505324" y="3267075"/>
          <a:ext cx="838201" cy="2381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余额：够</a:t>
          </a:r>
        </a:p>
      </xdr:txBody>
    </xdr:sp>
    <xdr:clientData/>
  </xdr:twoCellAnchor>
  <xdr:twoCellAnchor>
    <xdr:from>
      <xdr:col>9</xdr:col>
      <xdr:colOff>628650</xdr:colOff>
      <xdr:row>8</xdr:row>
      <xdr:rowOff>114300</xdr:rowOff>
    </xdr:from>
    <xdr:to>
      <xdr:col>10</xdr:col>
      <xdr:colOff>504825</xdr:colOff>
      <xdr:row>11</xdr:row>
      <xdr:rowOff>66675</xdr:rowOff>
    </xdr:to>
    <xdr:cxnSp macro="">
      <xdr:nvCxnSpPr>
        <xdr:cNvPr id="31" name="直接连接符 30"/>
        <xdr:cNvCxnSpPr>
          <a:endCxn id="32" idx="0"/>
        </xdr:cNvCxnSpPr>
      </xdr:nvCxnSpPr>
      <xdr:spPr>
        <a:xfrm>
          <a:off x="7296150" y="1562100"/>
          <a:ext cx="561975" cy="49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11</xdr:row>
      <xdr:rowOff>66675</xdr:rowOff>
    </xdr:from>
    <xdr:to>
      <xdr:col>11</xdr:col>
      <xdr:colOff>428625</xdr:colOff>
      <xdr:row>13</xdr:row>
      <xdr:rowOff>0</xdr:rowOff>
    </xdr:to>
    <xdr:sp macro="" textlink="">
      <xdr:nvSpPr>
        <xdr:cNvPr id="32" name="圆角矩形 31"/>
        <xdr:cNvSpPr/>
      </xdr:nvSpPr>
      <xdr:spPr>
        <a:xfrm>
          <a:off x="7248525" y="2057400"/>
          <a:ext cx="1219200" cy="295275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aseline="0"/>
            <a:t>       </a:t>
          </a:r>
          <a:r>
            <a:rPr lang="zh-CN" altLang="en-US" sz="1100" baseline="0"/>
            <a:t>回家</a:t>
          </a:r>
          <a:endParaRPr lang="zh-CN" altLang="en-US" sz="1100"/>
        </a:p>
      </xdr:txBody>
    </xdr:sp>
    <xdr:clientData/>
  </xdr:twoCellAnchor>
  <xdr:twoCellAnchor>
    <xdr:from>
      <xdr:col>10</xdr:col>
      <xdr:colOff>85724</xdr:colOff>
      <xdr:row>9</xdr:row>
      <xdr:rowOff>38100</xdr:rowOff>
    </xdr:from>
    <xdr:to>
      <xdr:col>11</xdr:col>
      <xdr:colOff>438150</xdr:colOff>
      <xdr:row>10</xdr:row>
      <xdr:rowOff>95250</xdr:rowOff>
    </xdr:to>
    <xdr:sp macro="" textlink="">
      <xdr:nvSpPr>
        <xdr:cNvPr id="33" name="圆角矩形 32"/>
        <xdr:cNvSpPr/>
      </xdr:nvSpPr>
      <xdr:spPr>
        <a:xfrm>
          <a:off x="7439024" y="1666875"/>
          <a:ext cx="1038226" cy="2381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余额：不够</a:t>
          </a:r>
        </a:p>
      </xdr:txBody>
    </xdr:sp>
    <xdr:clientData/>
  </xdr:twoCellAnchor>
  <xdr:twoCellAnchor>
    <xdr:from>
      <xdr:col>8</xdr:col>
      <xdr:colOff>361950</xdr:colOff>
      <xdr:row>13</xdr:row>
      <xdr:rowOff>19050</xdr:rowOff>
    </xdr:from>
    <xdr:to>
      <xdr:col>9</xdr:col>
      <xdr:colOff>238125</xdr:colOff>
      <xdr:row>15</xdr:row>
      <xdr:rowOff>152400</xdr:rowOff>
    </xdr:to>
    <xdr:cxnSp macro="">
      <xdr:nvCxnSpPr>
        <xdr:cNvPr id="34" name="直接连接符 33"/>
        <xdr:cNvCxnSpPr>
          <a:endCxn id="35" idx="0"/>
        </xdr:cNvCxnSpPr>
      </xdr:nvCxnSpPr>
      <xdr:spPr>
        <a:xfrm>
          <a:off x="6343650" y="2371725"/>
          <a:ext cx="561975" cy="49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15</xdr:row>
      <xdr:rowOff>152400</xdr:rowOff>
    </xdr:from>
    <xdr:to>
      <xdr:col>10</xdr:col>
      <xdr:colOff>161925</xdr:colOff>
      <xdr:row>17</xdr:row>
      <xdr:rowOff>85725</xdr:rowOff>
    </xdr:to>
    <xdr:sp macro="" textlink="">
      <xdr:nvSpPr>
        <xdr:cNvPr id="35" name="圆角矩形 34"/>
        <xdr:cNvSpPr/>
      </xdr:nvSpPr>
      <xdr:spPr>
        <a:xfrm>
          <a:off x="6296025" y="2867025"/>
          <a:ext cx="1219200" cy="295275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aseline="0"/>
            <a:t>       </a:t>
          </a:r>
          <a:r>
            <a:rPr lang="zh-CN" altLang="en-US" sz="1100" baseline="0"/>
            <a:t>回家</a:t>
          </a:r>
          <a:endParaRPr lang="zh-CN" altLang="en-US" sz="1100"/>
        </a:p>
      </xdr:txBody>
    </xdr:sp>
    <xdr:clientData/>
  </xdr:twoCellAnchor>
  <xdr:twoCellAnchor>
    <xdr:from>
      <xdr:col>8</xdr:col>
      <xdr:colOff>504824</xdr:colOff>
      <xdr:row>13</xdr:row>
      <xdr:rowOff>123825</xdr:rowOff>
    </xdr:from>
    <xdr:to>
      <xdr:col>10</xdr:col>
      <xdr:colOff>171450</xdr:colOff>
      <xdr:row>15</xdr:row>
      <xdr:rowOff>0</xdr:rowOff>
    </xdr:to>
    <xdr:sp macro="" textlink="">
      <xdr:nvSpPr>
        <xdr:cNvPr id="36" name="圆角矩形 35"/>
        <xdr:cNvSpPr/>
      </xdr:nvSpPr>
      <xdr:spPr>
        <a:xfrm>
          <a:off x="6486524" y="2476500"/>
          <a:ext cx="1038226" cy="2381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余额：不够</a:t>
          </a:r>
        </a:p>
      </xdr:txBody>
    </xdr:sp>
    <xdr:clientData/>
  </xdr:twoCellAnchor>
  <xdr:twoCellAnchor>
    <xdr:from>
      <xdr:col>7</xdr:col>
      <xdr:colOff>104775</xdr:colOff>
      <xdr:row>17</xdr:row>
      <xdr:rowOff>9525</xdr:rowOff>
    </xdr:from>
    <xdr:to>
      <xdr:col>7</xdr:col>
      <xdr:colOff>666750</xdr:colOff>
      <xdr:row>19</xdr:row>
      <xdr:rowOff>142875</xdr:rowOff>
    </xdr:to>
    <xdr:cxnSp macro="">
      <xdr:nvCxnSpPr>
        <xdr:cNvPr id="37" name="直接连接符 36"/>
        <xdr:cNvCxnSpPr>
          <a:endCxn id="38" idx="0"/>
        </xdr:cNvCxnSpPr>
      </xdr:nvCxnSpPr>
      <xdr:spPr>
        <a:xfrm>
          <a:off x="5400675" y="3086100"/>
          <a:ext cx="561975" cy="49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19</xdr:row>
      <xdr:rowOff>142875</xdr:rowOff>
    </xdr:from>
    <xdr:to>
      <xdr:col>8</xdr:col>
      <xdr:colOff>590550</xdr:colOff>
      <xdr:row>21</xdr:row>
      <xdr:rowOff>76200</xdr:rowOff>
    </xdr:to>
    <xdr:sp macro="" textlink="">
      <xdr:nvSpPr>
        <xdr:cNvPr id="38" name="圆角矩形 37"/>
        <xdr:cNvSpPr/>
      </xdr:nvSpPr>
      <xdr:spPr>
        <a:xfrm>
          <a:off x="5353050" y="3581400"/>
          <a:ext cx="1219200" cy="295275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aseline="0"/>
            <a:t>       </a:t>
          </a:r>
          <a:r>
            <a:rPr lang="zh-CN" altLang="en-US" sz="1100" baseline="0"/>
            <a:t>回家</a:t>
          </a:r>
          <a:endParaRPr lang="zh-CN" altLang="en-US" sz="1100"/>
        </a:p>
      </xdr:txBody>
    </xdr:sp>
    <xdr:clientData/>
  </xdr:twoCellAnchor>
  <xdr:twoCellAnchor>
    <xdr:from>
      <xdr:col>7</xdr:col>
      <xdr:colOff>247649</xdr:colOff>
      <xdr:row>17</xdr:row>
      <xdr:rowOff>114300</xdr:rowOff>
    </xdr:from>
    <xdr:to>
      <xdr:col>8</xdr:col>
      <xdr:colOff>600075</xdr:colOff>
      <xdr:row>18</xdr:row>
      <xdr:rowOff>171450</xdr:rowOff>
    </xdr:to>
    <xdr:sp macro="" textlink="">
      <xdr:nvSpPr>
        <xdr:cNvPr id="39" name="圆角矩形 38"/>
        <xdr:cNvSpPr/>
      </xdr:nvSpPr>
      <xdr:spPr>
        <a:xfrm>
          <a:off x="5543549" y="3190875"/>
          <a:ext cx="1038226" cy="2381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余额：不够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4"/>
  <sheetViews>
    <sheetView tabSelected="1" topLeftCell="A88" workbookViewId="0">
      <selection activeCell="AD108" sqref="AD108"/>
    </sheetView>
  </sheetViews>
  <sheetFormatPr defaultRowHeight="14.25" x14ac:dyDescent="0.2"/>
  <cols>
    <col min="6" max="6" width="17.25" bestFit="1" customWidth="1"/>
    <col min="8" max="8" width="15.125" bestFit="1" customWidth="1"/>
    <col min="17" max="17" width="5.25" bestFit="1" customWidth="1"/>
    <col min="18" max="18" width="15.125" bestFit="1" customWidth="1"/>
    <col min="19" max="19" width="5.25" bestFit="1" customWidth="1"/>
    <col min="20" max="20" width="15.125" bestFit="1" customWidth="1"/>
  </cols>
  <sheetData>
    <row r="1" spans="1:8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">
      <c r="A3">
        <v>2</v>
      </c>
      <c r="B3" t="s">
        <v>14</v>
      </c>
      <c r="C3" t="s">
        <v>8</v>
      </c>
      <c r="D3" t="s">
        <v>15</v>
      </c>
      <c r="E3" t="s">
        <v>10</v>
      </c>
      <c r="F3" t="s">
        <v>11</v>
      </c>
      <c r="G3" t="s">
        <v>12</v>
      </c>
      <c r="H3" t="s">
        <v>13</v>
      </c>
    </row>
    <row r="4" spans="1:8" x14ac:dyDescent="0.2">
      <c r="A4">
        <v>3</v>
      </c>
      <c r="B4" t="s">
        <v>14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</row>
    <row r="5" spans="1:8" x14ac:dyDescent="0.2">
      <c r="A5">
        <v>4</v>
      </c>
      <c r="B5" t="s">
        <v>7</v>
      </c>
      <c r="C5" t="s">
        <v>8</v>
      </c>
      <c r="D5" t="s">
        <v>15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2">
      <c r="A6">
        <v>5</v>
      </c>
      <c r="B6" t="s">
        <v>16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</row>
    <row r="7" spans="1:8" x14ac:dyDescent="0.2">
      <c r="A7">
        <v>6</v>
      </c>
      <c r="B7" t="s">
        <v>7</v>
      </c>
      <c r="C7" t="s">
        <v>17</v>
      </c>
      <c r="D7" t="s">
        <v>9</v>
      </c>
      <c r="E7" t="s">
        <v>10</v>
      </c>
      <c r="F7" t="s">
        <v>18</v>
      </c>
      <c r="G7" t="s">
        <v>19</v>
      </c>
      <c r="H7" t="s">
        <v>13</v>
      </c>
    </row>
    <row r="8" spans="1:8" x14ac:dyDescent="0.2">
      <c r="A8">
        <v>7</v>
      </c>
      <c r="B8" t="s">
        <v>14</v>
      </c>
      <c r="C8" t="s">
        <v>17</v>
      </c>
      <c r="D8" t="s">
        <v>9</v>
      </c>
      <c r="E8" t="s">
        <v>20</v>
      </c>
      <c r="F8" t="s">
        <v>18</v>
      </c>
      <c r="G8" t="s">
        <v>19</v>
      </c>
      <c r="H8" t="s">
        <v>13</v>
      </c>
    </row>
    <row r="9" spans="1:8" x14ac:dyDescent="0.2">
      <c r="A9">
        <v>8</v>
      </c>
      <c r="B9" t="s">
        <v>14</v>
      </c>
      <c r="C9" t="s">
        <v>17</v>
      </c>
      <c r="D9" t="s">
        <v>9</v>
      </c>
      <c r="E9" t="s">
        <v>10</v>
      </c>
      <c r="F9" t="s">
        <v>18</v>
      </c>
      <c r="G9" t="s">
        <v>12</v>
      </c>
      <c r="H9" t="s">
        <v>13</v>
      </c>
    </row>
    <row r="10" spans="1:8" x14ac:dyDescent="0.2">
      <c r="A10">
        <v>9</v>
      </c>
      <c r="B10" t="s">
        <v>14</v>
      </c>
      <c r="C10" t="s">
        <v>17</v>
      </c>
      <c r="D10" t="s">
        <v>15</v>
      </c>
      <c r="E10" t="s">
        <v>20</v>
      </c>
      <c r="F10" t="s">
        <v>18</v>
      </c>
      <c r="G10" t="s">
        <v>12</v>
      </c>
      <c r="H10" t="s">
        <v>21</v>
      </c>
    </row>
    <row r="11" spans="1:8" x14ac:dyDescent="0.2">
      <c r="A11">
        <v>10</v>
      </c>
      <c r="B11" t="s">
        <v>7</v>
      </c>
      <c r="C11" t="s">
        <v>22</v>
      </c>
      <c r="D11" t="s">
        <v>23</v>
      </c>
      <c r="E11" t="s">
        <v>10</v>
      </c>
      <c r="F11" t="s">
        <v>24</v>
      </c>
      <c r="G11" t="s">
        <v>19</v>
      </c>
      <c r="H11" t="s">
        <v>21</v>
      </c>
    </row>
    <row r="12" spans="1:8" x14ac:dyDescent="0.2">
      <c r="A12">
        <v>11</v>
      </c>
      <c r="B12" t="s">
        <v>16</v>
      </c>
      <c r="C12" t="s">
        <v>22</v>
      </c>
      <c r="D12" t="s">
        <v>23</v>
      </c>
      <c r="E12" t="s">
        <v>25</v>
      </c>
      <c r="F12" t="s">
        <v>24</v>
      </c>
      <c r="G12" t="s">
        <v>12</v>
      </c>
      <c r="H12" t="s">
        <v>21</v>
      </c>
    </row>
    <row r="13" spans="1:8" x14ac:dyDescent="0.2">
      <c r="A13">
        <v>12</v>
      </c>
      <c r="B13" t="s">
        <v>16</v>
      </c>
      <c r="C13" t="s">
        <v>8</v>
      </c>
      <c r="D13" t="s">
        <v>9</v>
      </c>
      <c r="E13" t="s">
        <v>25</v>
      </c>
      <c r="F13" t="s">
        <v>24</v>
      </c>
      <c r="G13" t="s">
        <v>19</v>
      </c>
      <c r="H13" t="s">
        <v>21</v>
      </c>
    </row>
    <row r="14" spans="1:8" x14ac:dyDescent="0.2">
      <c r="A14">
        <v>13</v>
      </c>
      <c r="B14" t="s">
        <v>7</v>
      </c>
      <c r="C14" t="s">
        <v>17</v>
      </c>
      <c r="D14" t="s">
        <v>9</v>
      </c>
      <c r="E14" t="s">
        <v>20</v>
      </c>
      <c r="F14" t="s">
        <v>11</v>
      </c>
      <c r="G14" t="s">
        <v>12</v>
      </c>
      <c r="H14" t="s">
        <v>21</v>
      </c>
    </row>
    <row r="15" spans="1:8" x14ac:dyDescent="0.2">
      <c r="A15">
        <v>14</v>
      </c>
      <c r="B15" t="s">
        <v>16</v>
      </c>
      <c r="C15" t="s">
        <v>17</v>
      </c>
      <c r="D15" t="s">
        <v>15</v>
      </c>
      <c r="E15" t="s">
        <v>20</v>
      </c>
      <c r="F15" t="s">
        <v>11</v>
      </c>
      <c r="G15" t="s">
        <v>12</v>
      </c>
      <c r="H15" t="s">
        <v>21</v>
      </c>
    </row>
    <row r="16" spans="1:8" x14ac:dyDescent="0.2">
      <c r="A16">
        <v>15</v>
      </c>
      <c r="B16" t="s">
        <v>14</v>
      </c>
      <c r="C16" t="s">
        <v>17</v>
      </c>
      <c r="D16" t="s">
        <v>9</v>
      </c>
      <c r="E16" t="s">
        <v>10</v>
      </c>
      <c r="F16" t="s">
        <v>18</v>
      </c>
      <c r="G16" t="s">
        <v>19</v>
      </c>
      <c r="H16" t="s">
        <v>21</v>
      </c>
    </row>
    <row r="17" spans="1:22" x14ac:dyDescent="0.2">
      <c r="A17">
        <v>16</v>
      </c>
      <c r="B17" t="s">
        <v>16</v>
      </c>
      <c r="C17" t="s">
        <v>8</v>
      </c>
      <c r="D17" t="s">
        <v>9</v>
      </c>
      <c r="E17" t="s">
        <v>25</v>
      </c>
      <c r="F17" t="s">
        <v>24</v>
      </c>
      <c r="G17" t="s">
        <v>12</v>
      </c>
      <c r="H17" t="s">
        <v>21</v>
      </c>
    </row>
    <row r="18" spans="1:22" x14ac:dyDescent="0.2">
      <c r="A18">
        <v>17</v>
      </c>
      <c r="B18" t="s">
        <v>7</v>
      </c>
      <c r="C18" t="s">
        <v>8</v>
      </c>
      <c r="D18" t="s">
        <v>15</v>
      </c>
      <c r="E18" t="s">
        <v>20</v>
      </c>
      <c r="F18" t="s">
        <v>18</v>
      </c>
      <c r="G18" t="s">
        <v>12</v>
      </c>
      <c r="H18" t="s">
        <v>21</v>
      </c>
    </row>
    <row r="23" spans="1:22" x14ac:dyDescent="0.2">
      <c r="A23" t="s">
        <v>31</v>
      </c>
      <c r="B23">
        <v>8</v>
      </c>
      <c r="C23" t="s">
        <v>30</v>
      </c>
      <c r="D23">
        <v>9</v>
      </c>
      <c r="E23" t="s">
        <v>29</v>
      </c>
      <c r="F23">
        <v>17</v>
      </c>
    </row>
    <row r="24" spans="1:22" x14ac:dyDescent="0.2">
      <c r="A24" t="s">
        <v>32</v>
      </c>
      <c r="B24">
        <f>B23/F23</f>
        <v>0.47058823529411764</v>
      </c>
      <c r="C24" t="s">
        <v>33</v>
      </c>
      <c r="D24">
        <f>D23/F23</f>
        <v>0.52941176470588236</v>
      </c>
      <c r="F24" t="s">
        <v>34</v>
      </c>
      <c r="H24">
        <f>-(B24*LOG(B24,2)+D24*LOG(D24,2))</f>
        <v>0.99750254636911528</v>
      </c>
    </row>
    <row r="27" spans="1:22" x14ac:dyDescent="0.2">
      <c r="A27" t="s">
        <v>35</v>
      </c>
      <c r="B27" t="s">
        <v>39</v>
      </c>
      <c r="C27" t="s">
        <v>40</v>
      </c>
      <c r="E27" t="s">
        <v>41</v>
      </c>
      <c r="F27" t="s">
        <v>45</v>
      </c>
      <c r="G27" t="s">
        <v>42</v>
      </c>
      <c r="H27" t="s">
        <v>46</v>
      </c>
      <c r="I27" t="s">
        <v>43</v>
      </c>
      <c r="J27" t="s">
        <v>44</v>
      </c>
      <c r="M27" t="s">
        <v>49</v>
      </c>
      <c r="N27" t="s">
        <v>39</v>
      </c>
      <c r="O27" t="s">
        <v>40</v>
      </c>
      <c r="Q27" t="s">
        <v>41</v>
      </c>
      <c r="R27" t="s">
        <v>45</v>
      </c>
      <c r="S27" t="s">
        <v>42</v>
      </c>
      <c r="T27" t="s">
        <v>46</v>
      </c>
      <c r="U27" t="s">
        <v>43</v>
      </c>
      <c r="V27" t="s">
        <v>44</v>
      </c>
    </row>
    <row r="28" spans="1:22" x14ac:dyDescent="0.2">
      <c r="A28" t="s">
        <v>36</v>
      </c>
      <c r="B28">
        <v>6</v>
      </c>
      <c r="C28">
        <f>B28/F23</f>
        <v>0.35294117647058826</v>
      </c>
      <c r="E28">
        <v>3</v>
      </c>
      <c r="F28">
        <f>E28/B28</f>
        <v>0.5</v>
      </c>
      <c r="G28">
        <v>3</v>
      </c>
      <c r="H28">
        <f>G28/B28</f>
        <v>0.5</v>
      </c>
      <c r="I28">
        <f>-F28*LOG(F28,2)-H28*LOG(H28,2)</f>
        <v>1</v>
      </c>
      <c r="J28">
        <f>H24-(C28*I28+C29*I29+C30*I30)</f>
        <v>0.10812516526536531</v>
      </c>
      <c r="M28" t="s">
        <v>50</v>
      </c>
      <c r="N28">
        <v>9</v>
      </c>
      <c r="O28">
        <f>N28/$F$23</f>
        <v>0.52941176470588236</v>
      </c>
      <c r="Q28">
        <v>7</v>
      </c>
      <c r="R28">
        <f>Q28/N28</f>
        <v>0.77777777777777779</v>
      </c>
      <c r="S28">
        <v>2</v>
      </c>
      <c r="T28">
        <f>S28/N28</f>
        <v>0.22222222222222221</v>
      </c>
      <c r="U28">
        <f>-R28*LOG(R28,2)-T28*LOG(T28,2)</f>
        <v>0.76420450650862026</v>
      </c>
      <c r="V28">
        <f>$H$24-(O28*U28+O29*U29+O30*U30)</f>
        <v>0.38059189736826859</v>
      </c>
    </row>
    <row r="29" spans="1:22" x14ac:dyDescent="0.2">
      <c r="A29" t="s">
        <v>37</v>
      </c>
      <c r="B29">
        <v>6</v>
      </c>
      <c r="C29">
        <f>B29/F23</f>
        <v>0.35294117647058826</v>
      </c>
      <c r="E29">
        <v>4</v>
      </c>
      <c r="F29">
        <f t="shared" ref="F29:F30" si="0">E29/B29</f>
        <v>0.66666666666666663</v>
      </c>
      <c r="G29">
        <v>2</v>
      </c>
      <c r="H29">
        <f t="shared" ref="H29:H30" si="1">G29/B29</f>
        <v>0.33333333333333331</v>
      </c>
      <c r="I29">
        <f t="shared" ref="I29:I30" si="2">-F29*LOG(F29,2)-H29*LOG(H29,2)</f>
        <v>0.91829583405448956</v>
      </c>
      <c r="M29" t="s">
        <v>51</v>
      </c>
      <c r="N29">
        <v>3</v>
      </c>
      <c r="O29">
        <f t="shared" ref="O29" si="3">N29/$F$23</f>
        <v>0.17647058823529413</v>
      </c>
      <c r="Q29">
        <v>0</v>
      </c>
      <c r="R29">
        <f t="shared" ref="R29:R30" si="4">Q29/N29</f>
        <v>0</v>
      </c>
      <c r="S29">
        <v>3</v>
      </c>
      <c r="T29">
        <f t="shared" ref="T29:T30" si="5">S29/N29</f>
        <v>1</v>
      </c>
      <c r="U29">
        <f>IFERROR(-R29*LOG(R29,2)-T29*LOG(T29,2),0)</f>
        <v>0</v>
      </c>
    </row>
    <row r="30" spans="1:22" x14ac:dyDescent="0.2">
      <c r="A30" t="s">
        <v>38</v>
      </c>
      <c r="B30">
        <v>5</v>
      </c>
      <c r="C30">
        <f>B30/F23</f>
        <v>0.29411764705882354</v>
      </c>
      <c r="E30">
        <v>1</v>
      </c>
      <c r="F30">
        <f t="shared" si="0"/>
        <v>0.2</v>
      </c>
      <c r="G30">
        <v>4</v>
      </c>
      <c r="H30">
        <f t="shared" si="1"/>
        <v>0.8</v>
      </c>
      <c r="I30">
        <f t="shared" si="2"/>
        <v>0.72192809488736231</v>
      </c>
      <c r="M30" t="s">
        <v>20</v>
      </c>
      <c r="N30">
        <v>5</v>
      </c>
      <c r="O30">
        <f>N30/$F$23</f>
        <v>0.29411764705882354</v>
      </c>
      <c r="Q30">
        <v>1</v>
      </c>
      <c r="R30">
        <f t="shared" si="4"/>
        <v>0.2</v>
      </c>
      <c r="S30">
        <v>4</v>
      </c>
      <c r="T30">
        <f t="shared" si="5"/>
        <v>0.8</v>
      </c>
      <c r="U30">
        <f>IFERROR(-R30*LOG(R30,2)-T30*LOG(T30,2),0)</f>
        <v>0.72192809488736231</v>
      </c>
    </row>
    <row r="33" spans="1:22" x14ac:dyDescent="0.2">
      <c r="A33" t="s">
        <v>47</v>
      </c>
      <c r="B33" t="s">
        <v>39</v>
      </c>
      <c r="C33" t="s">
        <v>40</v>
      </c>
      <c r="E33" t="s">
        <v>41</v>
      </c>
      <c r="F33" t="s">
        <v>45</v>
      </c>
      <c r="G33" t="s">
        <v>42</v>
      </c>
      <c r="H33" t="s">
        <v>46</v>
      </c>
      <c r="I33" t="s">
        <v>43</v>
      </c>
      <c r="J33" t="s">
        <v>44</v>
      </c>
      <c r="M33" t="s">
        <v>4</v>
      </c>
      <c r="N33" t="s">
        <v>39</v>
      </c>
      <c r="O33" t="s">
        <v>40</v>
      </c>
      <c r="Q33" t="s">
        <v>41</v>
      </c>
      <c r="R33" t="s">
        <v>45</v>
      </c>
      <c r="S33" t="s">
        <v>42</v>
      </c>
      <c r="T33" t="s">
        <v>46</v>
      </c>
      <c r="U33" t="s">
        <v>43</v>
      </c>
      <c r="V33" t="s">
        <v>44</v>
      </c>
    </row>
    <row r="34" spans="1:22" x14ac:dyDescent="0.2">
      <c r="A34" t="s">
        <v>8</v>
      </c>
      <c r="B34">
        <v>8</v>
      </c>
      <c r="C34">
        <f>B34/$F$23</f>
        <v>0.47058823529411764</v>
      </c>
      <c r="E34">
        <v>5</v>
      </c>
      <c r="F34">
        <f>E34/B34</f>
        <v>0.625</v>
      </c>
      <c r="G34">
        <v>3</v>
      </c>
      <c r="H34">
        <f>G34/B34</f>
        <v>0.375</v>
      </c>
      <c r="I34">
        <f>-F34*LOG(F34,2)-H34*LOG(H34,2)</f>
        <v>0.95443400292496494</v>
      </c>
      <c r="J34">
        <f>$H$24-(C34*I34+C35*I35+C36*I36)</f>
        <v>0.14267495956679288</v>
      </c>
      <c r="M34" t="s">
        <v>11</v>
      </c>
      <c r="N34">
        <v>7</v>
      </c>
      <c r="O34">
        <f>N34/$F$23</f>
        <v>0.41176470588235292</v>
      </c>
      <c r="Q34">
        <v>5</v>
      </c>
      <c r="R34">
        <f>Q34/N34</f>
        <v>0.7142857142857143</v>
      </c>
      <c r="S34">
        <v>2</v>
      </c>
      <c r="T34">
        <f>S34/N34</f>
        <v>0.2857142857142857</v>
      </c>
      <c r="U34">
        <f>-R34*LOG(R34,2)-T34*LOG(T34,2)</f>
        <v>0.863120568566631</v>
      </c>
      <c r="V34">
        <f>$H$24-(O34*U34+O35*U35+O36*U36)</f>
        <v>0.28915878284167895</v>
      </c>
    </row>
    <row r="35" spans="1:22" x14ac:dyDescent="0.2">
      <c r="A35" t="s">
        <v>17</v>
      </c>
      <c r="B35">
        <v>7</v>
      </c>
      <c r="C35">
        <f t="shared" ref="C35" si="6">B35/$F$23</f>
        <v>0.41176470588235292</v>
      </c>
      <c r="E35">
        <v>3</v>
      </c>
      <c r="F35">
        <f t="shared" ref="F35:F36" si="7">E35/B35</f>
        <v>0.42857142857142855</v>
      </c>
      <c r="G35">
        <v>4</v>
      </c>
      <c r="H35">
        <f t="shared" ref="H35:H36" si="8">G35/B35</f>
        <v>0.5714285714285714</v>
      </c>
      <c r="I35">
        <f t="shared" ref="I35" si="9">-F35*LOG(F35,2)-H35*LOG(H35,2)</f>
        <v>0.98522813603425163</v>
      </c>
      <c r="M35" t="s">
        <v>18</v>
      </c>
      <c r="N35">
        <v>6</v>
      </c>
      <c r="O35">
        <f t="shared" ref="O35" si="10">N35/$F$23</f>
        <v>0.35294117647058826</v>
      </c>
      <c r="Q35">
        <v>3</v>
      </c>
      <c r="R35">
        <f t="shared" ref="R35:R36" si="11">Q35/N35</f>
        <v>0.5</v>
      </c>
      <c r="S35">
        <v>3</v>
      </c>
      <c r="T35">
        <f t="shared" ref="T35:T36" si="12">S35/N35</f>
        <v>0.5</v>
      </c>
      <c r="U35">
        <f>IFERROR(-R35*LOG(R35,2)-T35*LOG(T35,2),0)</f>
        <v>1</v>
      </c>
    </row>
    <row r="36" spans="1:22" x14ac:dyDescent="0.2">
      <c r="A36" t="s">
        <v>22</v>
      </c>
      <c r="B36">
        <v>2</v>
      </c>
      <c r="C36">
        <f>B36/$F$23</f>
        <v>0.11764705882352941</v>
      </c>
      <c r="E36">
        <v>0</v>
      </c>
      <c r="F36">
        <f t="shared" si="7"/>
        <v>0</v>
      </c>
      <c r="G36">
        <v>2</v>
      </c>
      <c r="H36">
        <f t="shared" si="8"/>
        <v>1</v>
      </c>
      <c r="I36">
        <f>IFERROR(-F36*LOG(F36,2)-H36*LOG(H36,2),0)</f>
        <v>0</v>
      </c>
      <c r="M36" t="s">
        <v>24</v>
      </c>
      <c r="N36">
        <v>4</v>
      </c>
      <c r="O36">
        <f>N36/$F$23</f>
        <v>0.23529411764705882</v>
      </c>
      <c r="Q36">
        <v>0</v>
      </c>
      <c r="R36">
        <f t="shared" si="11"/>
        <v>0</v>
      </c>
      <c r="S36">
        <v>4</v>
      </c>
      <c r="T36">
        <f t="shared" si="12"/>
        <v>1</v>
      </c>
      <c r="U36">
        <f>IFERROR(-R36*LOG(R36,2)-T36*LOG(T36,2),0)</f>
        <v>0</v>
      </c>
    </row>
    <row r="39" spans="1:22" x14ac:dyDescent="0.2">
      <c r="A39" t="s">
        <v>48</v>
      </c>
      <c r="B39" t="s">
        <v>39</v>
      </c>
      <c r="C39" t="s">
        <v>40</v>
      </c>
      <c r="E39" t="s">
        <v>41</v>
      </c>
      <c r="F39" t="s">
        <v>45</v>
      </c>
      <c r="G39" t="s">
        <v>42</v>
      </c>
      <c r="H39" t="s">
        <v>46</v>
      </c>
      <c r="I39" t="s">
        <v>43</v>
      </c>
      <c r="J39" t="s">
        <v>44</v>
      </c>
      <c r="M39" t="s">
        <v>5</v>
      </c>
      <c r="N39" t="s">
        <v>39</v>
      </c>
      <c r="O39" t="s">
        <v>40</v>
      </c>
      <c r="Q39" t="s">
        <v>41</v>
      </c>
      <c r="R39" t="s">
        <v>45</v>
      </c>
      <c r="S39" t="s">
        <v>42</v>
      </c>
      <c r="T39" t="s">
        <v>46</v>
      </c>
      <c r="U39" t="s">
        <v>43</v>
      </c>
      <c r="V39" t="s">
        <v>44</v>
      </c>
    </row>
    <row r="40" spans="1:22" x14ac:dyDescent="0.2">
      <c r="A40" t="s">
        <v>9</v>
      </c>
      <c r="B40">
        <v>10</v>
      </c>
      <c r="C40">
        <f>B40/$F$23</f>
        <v>0.58823529411764708</v>
      </c>
      <c r="E40">
        <v>6</v>
      </c>
      <c r="F40">
        <f>E40/B40</f>
        <v>0.6</v>
      </c>
      <c r="G40">
        <v>4</v>
      </c>
      <c r="H40">
        <f>G40/B40</f>
        <v>0.4</v>
      </c>
      <c r="I40">
        <f>-F40*LOG(F40,2)-H40*LOG(H40,2)</f>
        <v>0.97095059445466858</v>
      </c>
      <c r="J40">
        <f>$H$24-(C40*I40+C41*I41+C42*I42)</f>
        <v>0.14078143361499584</v>
      </c>
      <c r="M40" t="s">
        <v>19</v>
      </c>
      <c r="N40">
        <v>5</v>
      </c>
      <c r="O40">
        <f>N40/$F$23</f>
        <v>0.29411764705882354</v>
      </c>
      <c r="Q40">
        <v>2</v>
      </c>
      <c r="R40">
        <f>Q40/N40</f>
        <v>0.4</v>
      </c>
      <c r="S40">
        <v>3</v>
      </c>
      <c r="T40">
        <f>S40/N40</f>
        <v>0.6</v>
      </c>
      <c r="U40">
        <f>-R40*LOG(R40,2)-T40*LOG(T40,2)</f>
        <v>0.97095059445466858</v>
      </c>
      <c r="V40">
        <f>$H$24-(O40*U40+O41*U41)</f>
        <v>6.0464891765655837E-3</v>
      </c>
    </row>
    <row r="41" spans="1:22" x14ac:dyDescent="0.2">
      <c r="A41" t="s">
        <v>15</v>
      </c>
      <c r="B41">
        <v>5</v>
      </c>
      <c r="C41">
        <f t="shared" ref="C41" si="13">B41/$F$23</f>
        <v>0.29411764705882354</v>
      </c>
      <c r="E41">
        <v>2</v>
      </c>
      <c r="F41">
        <f t="shared" ref="F41:F42" si="14">E41/B41</f>
        <v>0.4</v>
      </c>
      <c r="G41">
        <v>3</v>
      </c>
      <c r="H41">
        <f t="shared" ref="H41:H42" si="15">G41/B41</f>
        <v>0.6</v>
      </c>
      <c r="I41">
        <f t="shared" ref="I41" si="16">-F41*LOG(F41,2)-H41*LOG(H41,2)</f>
        <v>0.97095059445466858</v>
      </c>
      <c r="M41" t="s">
        <v>12</v>
      </c>
      <c r="N41">
        <v>12</v>
      </c>
      <c r="O41">
        <f t="shared" ref="O41" si="17">N41/$F$23</f>
        <v>0.70588235294117652</v>
      </c>
      <c r="Q41">
        <v>6</v>
      </c>
      <c r="R41">
        <f t="shared" ref="R41" si="18">Q41/N41</f>
        <v>0.5</v>
      </c>
      <c r="S41">
        <v>6</v>
      </c>
      <c r="T41">
        <f t="shared" ref="T41" si="19">S41/N41</f>
        <v>0.5</v>
      </c>
      <c r="U41">
        <f>IFERROR(-R41*LOG(R41,2)-T41*LOG(T41,2),0)</f>
        <v>1</v>
      </c>
    </row>
    <row r="42" spans="1:22" x14ac:dyDescent="0.2">
      <c r="A42" t="s">
        <v>23</v>
      </c>
      <c r="B42">
        <v>2</v>
      </c>
      <c r="C42">
        <f>B42/$F$23</f>
        <v>0.11764705882352941</v>
      </c>
      <c r="E42">
        <v>0</v>
      </c>
      <c r="F42">
        <f t="shared" si="14"/>
        <v>0</v>
      </c>
      <c r="G42">
        <v>2</v>
      </c>
      <c r="H42">
        <f t="shared" si="15"/>
        <v>1</v>
      </c>
      <c r="I42">
        <f>IFERROR(-F42*LOG(F42,2)-H42*LOG(H42,2),0)</f>
        <v>0</v>
      </c>
    </row>
    <row r="59" spans="1:8" x14ac:dyDescent="0.2">
      <c r="A59" t="s">
        <v>52</v>
      </c>
    </row>
    <row r="61" spans="1:8" x14ac:dyDescent="0.2">
      <c r="A61" t="s">
        <v>26</v>
      </c>
      <c r="B61" t="s">
        <v>0</v>
      </c>
      <c r="C61" t="s">
        <v>1</v>
      </c>
      <c r="D61" t="s">
        <v>2</v>
      </c>
      <c r="E61" t="s">
        <v>3</v>
      </c>
      <c r="F61" t="s">
        <v>4</v>
      </c>
      <c r="G61" t="s">
        <v>5</v>
      </c>
      <c r="H61" t="s">
        <v>6</v>
      </c>
    </row>
    <row r="62" spans="1:8" x14ac:dyDescent="0.2">
      <c r="A62">
        <v>1</v>
      </c>
      <c r="B62" t="s">
        <v>7</v>
      </c>
      <c r="C62" t="s">
        <v>8</v>
      </c>
      <c r="D62" t="s">
        <v>9</v>
      </c>
      <c r="E62" t="s">
        <v>10</v>
      </c>
      <c r="F62" t="s">
        <v>11</v>
      </c>
      <c r="G62" t="s">
        <v>12</v>
      </c>
      <c r="H62" t="s">
        <v>13</v>
      </c>
    </row>
    <row r="63" spans="1:8" x14ac:dyDescent="0.2">
      <c r="A63">
        <v>2</v>
      </c>
      <c r="B63" t="s">
        <v>14</v>
      </c>
      <c r="C63" t="s">
        <v>8</v>
      </c>
      <c r="D63" t="s">
        <v>15</v>
      </c>
      <c r="E63" t="s">
        <v>10</v>
      </c>
      <c r="F63" t="s">
        <v>11</v>
      </c>
      <c r="G63" t="s">
        <v>12</v>
      </c>
      <c r="H63" t="s">
        <v>13</v>
      </c>
    </row>
    <row r="64" spans="1:8" x14ac:dyDescent="0.2">
      <c r="A64">
        <v>3</v>
      </c>
      <c r="B64" t="s">
        <v>14</v>
      </c>
      <c r="C64" t="s">
        <v>8</v>
      </c>
      <c r="D64" t="s">
        <v>9</v>
      </c>
      <c r="E64" t="s">
        <v>10</v>
      </c>
      <c r="F64" t="s">
        <v>11</v>
      </c>
      <c r="G64" t="s">
        <v>12</v>
      </c>
      <c r="H64" t="s">
        <v>13</v>
      </c>
    </row>
    <row r="65" spans="1:22" x14ac:dyDescent="0.2">
      <c r="A65">
        <v>4</v>
      </c>
      <c r="B65" t="s">
        <v>7</v>
      </c>
      <c r="C65" t="s">
        <v>8</v>
      </c>
      <c r="D65" t="s">
        <v>15</v>
      </c>
      <c r="E65" t="s">
        <v>10</v>
      </c>
      <c r="F65" t="s">
        <v>11</v>
      </c>
      <c r="G65" t="s">
        <v>12</v>
      </c>
      <c r="H65" t="s">
        <v>13</v>
      </c>
    </row>
    <row r="66" spans="1:22" x14ac:dyDescent="0.2">
      <c r="A66">
        <v>5</v>
      </c>
      <c r="B66" t="s">
        <v>16</v>
      </c>
      <c r="C66" t="s">
        <v>8</v>
      </c>
      <c r="D66" t="s">
        <v>9</v>
      </c>
      <c r="E66" t="s">
        <v>10</v>
      </c>
      <c r="F66" t="s">
        <v>11</v>
      </c>
      <c r="G66" t="s">
        <v>12</v>
      </c>
      <c r="H66" t="s">
        <v>13</v>
      </c>
    </row>
    <row r="67" spans="1:22" x14ac:dyDescent="0.2">
      <c r="A67">
        <v>6</v>
      </c>
      <c r="B67" t="s">
        <v>7</v>
      </c>
      <c r="C67" t="s">
        <v>17</v>
      </c>
      <c r="D67" t="s">
        <v>9</v>
      </c>
      <c r="E67" t="s">
        <v>10</v>
      </c>
      <c r="F67" t="s">
        <v>18</v>
      </c>
      <c r="G67" t="s">
        <v>19</v>
      </c>
      <c r="H67" t="s">
        <v>13</v>
      </c>
    </row>
    <row r="68" spans="1:22" x14ac:dyDescent="0.2">
      <c r="A68">
        <v>8</v>
      </c>
      <c r="B68" t="s">
        <v>14</v>
      </c>
      <c r="C68" t="s">
        <v>17</v>
      </c>
      <c r="D68" t="s">
        <v>9</v>
      </c>
      <c r="E68" t="s">
        <v>10</v>
      </c>
      <c r="F68" t="s">
        <v>18</v>
      </c>
      <c r="G68" t="s">
        <v>12</v>
      </c>
      <c r="H68" t="s">
        <v>13</v>
      </c>
    </row>
    <row r="69" spans="1:22" x14ac:dyDescent="0.2">
      <c r="A69">
        <v>10</v>
      </c>
      <c r="B69" t="s">
        <v>7</v>
      </c>
      <c r="C69" t="s">
        <v>22</v>
      </c>
      <c r="D69" t="s">
        <v>23</v>
      </c>
      <c r="E69" t="s">
        <v>10</v>
      </c>
      <c r="F69" t="s">
        <v>24</v>
      </c>
      <c r="G69" t="s">
        <v>19</v>
      </c>
      <c r="H69" t="s">
        <v>21</v>
      </c>
    </row>
    <row r="70" spans="1:22" x14ac:dyDescent="0.2">
      <c r="A70">
        <v>15</v>
      </c>
      <c r="B70" t="s">
        <v>14</v>
      </c>
      <c r="C70" t="s">
        <v>17</v>
      </c>
      <c r="D70" t="s">
        <v>9</v>
      </c>
      <c r="E70" t="s">
        <v>10</v>
      </c>
      <c r="F70" t="s">
        <v>18</v>
      </c>
      <c r="G70" t="s">
        <v>19</v>
      </c>
      <c r="H70" t="s">
        <v>21</v>
      </c>
    </row>
    <row r="73" spans="1:22" x14ac:dyDescent="0.2">
      <c r="A73" t="s">
        <v>53</v>
      </c>
      <c r="B73">
        <v>7</v>
      </c>
      <c r="C73" t="s">
        <v>30</v>
      </c>
      <c r="D73">
        <v>2</v>
      </c>
      <c r="E73" t="s">
        <v>54</v>
      </c>
      <c r="F73">
        <v>9</v>
      </c>
    </row>
    <row r="74" spans="1:22" x14ac:dyDescent="0.2">
      <c r="A74" t="s">
        <v>55</v>
      </c>
      <c r="B74">
        <f>B73/F73</f>
        <v>0.77777777777777779</v>
      </c>
      <c r="C74" t="s">
        <v>33</v>
      </c>
      <c r="D74">
        <f>D73/F73</f>
        <v>0.22222222222222221</v>
      </c>
      <c r="E74" t="s">
        <v>56</v>
      </c>
      <c r="F74">
        <f>-B74*LOG(B74,2)-D74*LOG(D74,2)</f>
        <v>0.76420450650862026</v>
      </c>
    </row>
    <row r="77" spans="1:22" x14ac:dyDescent="0.2">
      <c r="A77" t="s">
        <v>35</v>
      </c>
      <c r="B77" t="s">
        <v>39</v>
      </c>
      <c r="C77" t="s">
        <v>40</v>
      </c>
      <c r="E77" t="s">
        <v>41</v>
      </c>
      <c r="F77" t="s">
        <v>45</v>
      </c>
      <c r="G77" t="s">
        <v>42</v>
      </c>
      <c r="H77" t="s">
        <v>46</v>
      </c>
      <c r="I77" t="s">
        <v>43</v>
      </c>
      <c r="J77" t="s">
        <v>44</v>
      </c>
      <c r="M77" t="s">
        <v>4</v>
      </c>
      <c r="N77" t="s">
        <v>39</v>
      </c>
      <c r="O77" t="s">
        <v>40</v>
      </c>
      <c r="Q77" t="s">
        <v>41</v>
      </c>
      <c r="R77" t="s">
        <v>45</v>
      </c>
      <c r="S77" t="s">
        <v>42</v>
      </c>
      <c r="T77" t="s">
        <v>46</v>
      </c>
      <c r="U77" t="s">
        <v>43</v>
      </c>
      <c r="V77" t="s">
        <v>44</v>
      </c>
    </row>
    <row r="78" spans="1:22" x14ac:dyDescent="0.2">
      <c r="A78" t="s">
        <v>36</v>
      </c>
      <c r="B78">
        <v>4</v>
      </c>
      <c r="C78">
        <f>B78/$F$73</f>
        <v>0.44444444444444442</v>
      </c>
      <c r="E78">
        <v>3</v>
      </c>
      <c r="F78">
        <f>E78/B78</f>
        <v>0.75</v>
      </c>
      <c r="G78">
        <v>1</v>
      </c>
      <c r="H78">
        <f>G78/B78</f>
        <v>0.25</v>
      </c>
      <c r="I78">
        <f>-F78*LOG(F78,2)-H78*LOG(H78,2)</f>
        <v>0.81127812445913283</v>
      </c>
      <c r="J78">
        <f>$F$74-(C78*I78+C79*I79+C80*I80)</f>
        <v>4.3068395878280041E-2</v>
      </c>
      <c r="M78" t="s">
        <v>11</v>
      </c>
      <c r="N78">
        <v>5</v>
      </c>
      <c r="O78">
        <f>N78/$F$73</f>
        <v>0.55555555555555558</v>
      </c>
      <c r="Q78">
        <v>5</v>
      </c>
      <c r="R78">
        <f>Q78/N78</f>
        <v>1</v>
      </c>
      <c r="S78">
        <v>0</v>
      </c>
      <c r="T78">
        <f>S78/N78</f>
        <v>0</v>
      </c>
      <c r="U78">
        <f>IFERROR(-R78*LOG(R78,2)-T78*LOG(T78,2),0)</f>
        <v>0</v>
      </c>
      <c r="V78">
        <f>$F$74-(O78*U78+O79*U79+O80*U80)</f>
        <v>0.45810589515712374</v>
      </c>
    </row>
    <row r="79" spans="1:22" x14ac:dyDescent="0.2">
      <c r="A79" t="s">
        <v>37</v>
      </c>
      <c r="B79">
        <v>4</v>
      </c>
      <c r="C79">
        <f>B79/$F$73</f>
        <v>0.44444444444444442</v>
      </c>
      <c r="E79">
        <v>3</v>
      </c>
      <c r="F79">
        <f t="shared" ref="F79:F80" si="20">E79/B79</f>
        <v>0.75</v>
      </c>
      <c r="G79">
        <v>1</v>
      </c>
      <c r="H79">
        <f t="shared" ref="H79:H80" si="21">G79/B79</f>
        <v>0.25</v>
      </c>
      <c r="I79">
        <f t="shared" ref="I79" si="22">-F79*LOG(F79,2)-H79*LOG(H79,2)</f>
        <v>0.81127812445913283</v>
      </c>
      <c r="M79" t="s">
        <v>18</v>
      </c>
      <c r="N79">
        <v>3</v>
      </c>
      <c r="O79">
        <f t="shared" ref="O79:O80" si="23">N79/$F$73</f>
        <v>0.33333333333333331</v>
      </c>
      <c r="Q79">
        <v>2</v>
      </c>
      <c r="R79">
        <f t="shared" ref="R79:R80" si="24">Q79/N79</f>
        <v>0.66666666666666663</v>
      </c>
      <c r="S79">
        <v>1</v>
      </c>
      <c r="T79">
        <f t="shared" ref="T79:T80" si="25">S79/N79</f>
        <v>0.33333333333333331</v>
      </c>
      <c r="U79">
        <f>IFERROR(-R79*LOG(R79,2)-T79*LOG(T79,2),0)</f>
        <v>0.91829583405448956</v>
      </c>
    </row>
    <row r="80" spans="1:22" x14ac:dyDescent="0.2">
      <c r="A80" t="s">
        <v>38</v>
      </c>
      <c r="B80">
        <v>1</v>
      </c>
      <c r="C80">
        <f>B80/$F$73</f>
        <v>0.1111111111111111</v>
      </c>
      <c r="E80">
        <v>1</v>
      </c>
      <c r="F80">
        <f t="shared" si="20"/>
        <v>1</v>
      </c>
      <c r="G80">
        <v>0</v>
      </c>
      <c r="H80">
        <f t="shared" si="21"/>
        <v>0</v>
      </c>
      <c r="I80">
        <f>IFERROR(-F80*LOG(F80,2)-H80*LOG(H80,2),0)</f>
        <v>0</v>
      </c>
      <c r="M80" t="s">
        <v>24</v>
      </c>
      <c r="N80">
        <v>1</v>
      </c>
      <c r="O80">
        <f t="shared" si="23"/>
        <v>0.1111111111111111</v>
      </c>
      <c r="Q80">
        <v>0</v>
      </c>
      <c r="R80">
        <f t="shared" si="24"/>
        <v>0</v>
      </c>
      <c r="S80">
        <v>1</v>
      </c>
      <c r="T80">
        <f t="shared" si="25"/>
        <v>1</v>
      </c>
      <c r="U80">
        <f>IFERROR(-R80*LOG(R80,2)-T80*LOG(T80,2),0)</f>
        <v>0</v>
      </c>
    </row>
    <row r="83" spans="1:22" x14ac:dyDescent="0.2">
      <c r="A83" t="s">
        <v>47</v>
      </c>
      <c r="B83" t="s">
        <v>39</v>
      </c>
      <c r="C83" t="s">
        <v>40</v>
      </c>
      <c r="E83" t="s">
        <v>41</v>
      </c>
      <c r="F83" t="s">
        <v>45</v>
      </c>
      <c r="G83" t="s">
        <v>42</v>
      </c>
      <c r="H83" t="s">
        <v>46</v>
      </c>
      <c r="I83" t="s">
        <v>43</v>
      </c>
      <c r="J83" t="s">
        <v>44</v>
      </c>
      <c r="M83" t="s">
        <v>5</v>
      </c>
      <c r="N83" t="s">
        <v>39</v>
      </c>
      <c r="O83" t="s">
        <v>40</v>
      </c>
      <c r="Q83" t="s">
        <v>41</v>
      </c>
      <c r="R83" t="s">
        <v>45</v>
      </c>
      <c r="S83" t="s">
        <v>42</v>
      </c>
      <c r="T83" t="s">
        <v>46</v>
      </c>
      <c r="U83" t="s">
        <v>43</v>
      </c>
      <c r="V83" t="s">
        <v>44</v>
      </c>
    </row>
    <row r="84" spans="1:22" x14ac:dyDescent="0.2">
      <c r="A84" t="s">
        <v>8</v>
      </c>
      <c r="B84">
        <v>5</v>
      </c>
      <c r="C84">
        <f>B84/$F$73</f>
        <v>0.55555555555555558</v>
      </c>
      <c r="E84">
        <v>5</v>
      </c>
      <c r="F84">
        <f>E84/B84</f>
        <v>1</v>
      </c>
      <c r="G84">
        <v>0</v>
      </c>
      <c r="H84">
        <f>G84/B84</f>
        <v>0</v>
      </c>
      <c r="I84">
        <f>IFERROR(-F84*LOG(F84,2)-H84*LOG(H84,2),0)</f>
        <v>0</v>
      </c>
      <c r="J84">
        <f>$F$74-(C84*I84+C85*I85+C86*I86)</f>
        <v>0.45810589515712374</v>
      </c>
      <c r="M84" t="s">
        <v>19</v>
      </c>
      <c r="N84">
        <v>3</v>
      </c>
      <c r="O84">
        <f>N84/$F$73</f>
        <v>0.33333333333333331</v>
      </c>
      <c r="Q84">
        <v>1</v>
      </c>
      <c r="R84">
        <f>Q84/N84</f>
        <v>0.33333333333333331</v>
      </c>
      <c r="S84">
        <v>2</v>
      </c>
      <c r="T84">
        <f>S84/N84</f>
        <v>0.66666666666666663</v>
      </c>
      <c r="U84">
        <f>-R84*LOG(R84,2)-T84*LOG(T84,2)</f>
        <v>0.91829583405448956</v>
      </c>
      <c r="V84">
        <f>$F$74-(O84*U84+O85*U85)</f>
        <v>0.45810589515712374</v>
      </c>
    </row>
    <row r="85" spans="1:22" x14ac:dyDescent="0.2">
      <c r="A85" t="s">
        <v>58</v>
      </c>
      <c r="B85">
        <v>3</v>
      </c>
      <c r="C85">
        <f>B85/$F$73</f>
        <v>0.33333333333333331</v>
      </c>
      <c r="E85">
        <v>2</v>
      </c>
      <c r="F85">
        <f t="shared" ref="F85:F86" si="26">E85/B85</f>
        <v>0.66666666666666663</v>
      </c>
      <c r="G85">
        <v>1</v>
      </c>
      <c r="H85">
        <f t="shared" ref="H85:H86" si="27">G85/B85</f>
        <v>0.33333333333333331</v>
      </c>
      <c r="I85">
        <f t="shared" ref="I85" si="28">-F85*LOG(F85,2)-H85*LOG(H85,2)</f>
        <v>0.91829583405448956</v>
      </c>
      <c r="M85" t="s">
        <v>12</v>
      </c>
      <c r="N85">
        <v>6</v>
      </c>
      <c r="O85">
        <f>N85/$F$73</f>
        <v>0.66666666666666663</v>
      </c>
      <c r="Q85">
        <v>6</v>
      </c>
      <c r="R85">
        <f t="shared" ref="R85" si="29">Q85/N85</f>
        <v>1</v>
      </c>
      <c r="S85">
        <v>0</v>
      </c>
      <c r="T85">
        <f t="shared" ref="T85" si="30">S85/N85</f>
        <v>0</v>
      </c>
      <c r="U85">
        <f>IFERROR(-R85*LOG(R85,2)-T85*LOG(T85,2),0)</f>
        <v>0</v>
      </c>
    </row>
    <row r="86" spans="1:22" x14ac:dyDescent="0.2">
      <c r="A86" t="s">
        <v>22</v>
      </c>
      <c r="B86">
        <v>1</v>
      </c>
      <c r="C86">
        <f>B86/$F$73</f>
        <v>0.1111111111111111</v>
      </c>
      <c r="E86">
        <v>0</v>
      </c>
      <c r="F86">
        <f t="shared" si="26"/>
        <v>0</v>
      </c>
      <c r="G86">
        <v>1</v>
      </c>
      <c r="H86">
        <f t="shared" si="27"/>
        <v>1</v>
      </c>
      <c r="I86">
        <f>IFERROR(-F86*LOG(F86,2)-H86*LOG(H86,2),0)</f>
        <v>0</v>
      </c>
    </row>
    <row r="89" spans="1:22" x14ac:dyDescent="0.2">
      <c r="A89" t="s">
        <v>48</v>
      </c>
      <c r="B89" t="s">
        <v>39</v>
      </c>
      <c r="C89" t="s">
        <v>40</v>
      </c>
      <c r="E89" t="s">
        <v>41</v>
      </c>
      <c r="F89" t="s">
        <v>45</v>
      </c>
      <c r="G89" t="s">
        <v>42</v>
      </c>
      <c r="H89" t="s">
        <v>46</v>
      </c>
      <c r="I89" t="s">
        <v>43</v>
      </c>
      <c r="J89" t="s">
        <v>44</v>
      </c>
    </row>
    <row r="90" spans="1:22" x14ac:dyDescent="0.2">
      <c r="A90" t="s">
        <v>9</v>
      </c>
      <c r="B90">
        <v>6</v>
      </c>
      <c r="C90">
        <f>B90/$F$73</f>
        <v>0.66666666666666663</v>
      </c>
      <c r="E90">
        <v>5</v>
      </c>
      <c r="F90">
        <f>E90/B90</f>
        <v>0.83333333333333337</v>
      </c>
      <c r="G90">
        <v>1</v>
      </c>
      <c r="H90">
        <f>G90/B90</f>
        <v>0.16666666666666666</v>
      </c>
      <c r="I90">
        <f>-F90*LOG(F90,2)-H90*LOG(H90,2)</f>
        <v>0.65002242164835411</v>
      </c>
      <c r="J90">
        <f>$F$74-(C90*I90+C91*I91+C92*I92)</f>
        <v>0.33085622540971754</v>
      </c>
    </row>
    <row r="91" spans="1:22" x14ac:dyDescent="0.2">
      <c r="A91" t="s">
        <v>15</v>
      </c>
      <c r="B91">
        <v>2</v>
      </c>
      <c r="C91">
        <f t="shared" ref="C91:C92" si="31">B91/$F$73</f>
        <v>0.22222222222222221</v>
      </c>
      <c r="E91">
        <v>2</v>
      </c>
      <c r="F91">
        <f t="shared" ref="F91:F92" si="32">E91/B91</f>
        <v>1</v>
      </c>
      <c r="G91">
        <v>0</v>
      </c>
      <c r="H91">
        <f t="shared" ref="H91:H92" si="33">G91/B91</f>
        <v>0</v>
      </c>
      <c r="I91">
        <f>IFERROR(-F91*LOG(F91,2)-H91*LOG(H91,2),0)</f>
        <v>0</v>
      </c>
    </row>
    <row r="92" spans="1:22" x14ac:dyDescent="0.2">
      <c r="A92" t="s">
        <v>23</v>
      </c>
      <c r="B92">
        <v>1</v>
      </c>
      <c r="C92">
        <f t="shared" si="31"/>
        <v>0.1111111111111111</v>
      </c>
      <c r="E92">
        <v>0</v>
      </c>
      <c r="F92">
        <f t="shared" si="32"/>
        <v>0</v>
      </c>
      <c r="G92">
        <v>1</v>
      </c>
      <c r="H92">
        <f t="shared" si="33"/>
        <v>1</v>
      </c>
      <c r="I92">
        <f>IFERROR(-F92*LOG(F92,2)-H92*LOG(H92,2),0)</f>
        <v>0</v>
      </c>
    </row>
    <row r="97" spans="1:22" x14ac:dyDescent="0.2">
      <c r="A97" t="s">
        <v>59</v>
      </c>
    </row>
    <row r="100" spans="1:22" x14ac:dyDescent="0.2">
      <c r="A100" t="s">
        <v>26</v>
      </c>
      <c r="B100" t="s">
        <v>0</v>
      </c>
      <c r="C100" t="s">
        <v>1</v>
      </c>
      <c r="D100" t="s">
        <v>2</v>
      </c>
      <c r="E100" t="s">
        <v>3</v>
      </c>
      <c r="F100" t="s">
        <v>4</v>
      </c>
      <c r="G100" t="s">
        <v>5</v>
      </c>
      <c r="H100" t="s">
        <v>6</v>
      </c>
    </row>
    <row r="101" spans="1:22" x14ac:dyDescent="0.2">
      <c r="A101">
        <v>6</v>
      </c>
      <c r="B101" t="s">
        <v>7</v>
      </c>
      <c r="C101" t="s">
        <v>17</v>
      </c>
      <c r="D101" t="s">
        <v>9</v>
      </c>
      <c r="E101" t="s">
        <v>10</v>
      </c>
      <c r="F101" t="s">
        <v>18</v>
      </c>
      <c r="G101" t="s">
        <v>19</v>
      </c>
      <c r="H101" t="s">
        <v>13</v>
      </c>
    </row>
    <row r="102" spans="1:22" x14ac:dyDescent="0.2">
      <c r="A102">
        <v>8</v>
      </c>
      <c r="B102" t="s">
        <v>14</v>
      </c>
      <c r="C102" t="s">
        <v>17</v>
      </c>
      <c r="D102" t="s">
        <v>9</v>
      </c>
      <c r="E102" t="s">
        <v>10</v>
      </c>
      <c r="F102" t="s">
        <v>18</v>
      </c>
      <c r="G102" t="s">
        <v>12</v>
      </c>
      <c r="H102" t="s">
        <v>13</v>
      </c>
    </row>
    <row r="103" spans="1:22" x14ac:dyDescent="0.2">
      <c r="A103">
        <v>15</v>
      </c>
      <c r="B103" t="s">
        <v>14</v>
      </c>
      <c r="C103" t="s">
        <v>17</v>
      </c>
      <c r="D103" t="s">
        <v>9</v>
      </c>
      <c r="E103" t="s">
        <v>10</v>
      </c>
      <c r="F103" t="s">
        <v>18</v>
      </c>
      <c r="G103" t="s">
        <v>19</v>
      </c>
      <c r="H103" t="s">
        <v>21</v>
      </c>
    </row>
    <row r="106" spans="1:22" x14ac:dyDescent="0.2">
      <c r="A106" t="s">
        <v>60</v>
      </c>
      <c r="B106">
        <v>2</v>
      </c>
      <c r="C106" t="s">
        <v>61</v>
      </c>
      <c r="D106">
        <v>1</v>
      </c>
      <c r="E106" t="s">
        <v>62</v>
      </c>
      <c r="F106">
        <v>3</v>
      </c>
    </row>
    <row r="107" spans="1:22" x14ac:dyDescent="0.2">
      <c r="A107" t="s">
        <v>63</v>
      </c>
      <c r="B107">
        <f>B106/F106</f>
        <v>0.66666666666666663</v>
      </c>
      <c r="C107" t="s">
        <v>64</v>
      </c>
      <c r="D107">
        <f>D106/F106</f>
        <v>0.33333333333333331</v>
      </c>
      <c r="E107" t="s">
        <v>56</v>
      </c>
      <c r="F107">
        <f>-(B107*LOG(B107,2)+D107*LOG(D107,2))</f>
        <v>0.91829583405448956</v>
      </c>
    </row>
    <row r="110" spans="1:22" x14ac:dyDescent="0.2">
      <c r="A110" t="s">
        <v>35</v>
      </c>
      <c r="B110" t="s">
        <v>39</v>
      </c>
      <c r="C110" t="s">
        <v>40</v>
      </c>
      <c r="E110" t="s">
        <v>41</v>
      </c>
      <c r="F110" t="s">
        <v>45</v>
      </c>
      <c r="G110" t="s">
        <v>42</v>
      </c>
      <c r="H110" t="s">
        <v>46</v>
      </c>
      <c r="I110" t="s">
        <v>43</v>
      </c>
      <c r="J110" t="s">
        <v>44</v>
      </c>
      <c r="M110" t="s">
        <v>4</v>
      </c>
      <c r="N110" t="s">
        <v>39</v>
      </c>
      <c r="O110" t="s">
        <v>40</v>
      </c>
      <c r="Q110" t="s">
        <v>41</v>
      </c>
      <c r="R110" t="s">
        <v>45</v>
      </c>
      <c r="S110" t="s">
        <v>42</v>
      </c>
      <c r="T110" t="s">
        <v>46</v>
      </c>
      <c r="U110" t="s">
        <v>43</v>
      </c>
      <c r="V110" t="s">
        <v>44</v>
      </c>
    </row>
    <row r="111" spans="1:22" x14ac:dyDescent="0.2">
      <c r="A111" t="s">
        <v>36</v>
      </c>
      <c r="B111">
        <v>1</v>
      </c>
      <c r="C111">
        <f>B111/$F$106</f>
        <v>0.33333333333333331</v>
      </c>
      <c r="E111">
        <v>1</v>
      </c>
      <c r="F111">
        <f>E111/B111</f>
        <v>1</v>
      </c>
      <c r="G111">
        <v>0</v>
      </c>
      <c r="H111">
        <f>G111/B111</f>
        <v>0</v>
      </c>
      <c r="I111">
        <f>IFERROR(-F111*LOG(F111,2)-H111*LOG(H111,2),0)</f>
        <v>0</v>
      </c>
      <c r="J111">
        <f>$F$107-(C111*I111+C112*I112+C113*I113)</f>
        <v>0.25162916738782293</v>
      </c>
      <c r="M111" t="s">
        <v>11</v>
      </c>
      <c r="N111">
        <v>3</v>
      </c>
      <c r="O111">
        <f>N111/$F$106</f>
        <v>1</v>
      </c>
      <c r="Q111">
        <v>2</v>
      </c>
      <c r="R111">
        <f>Q111/N111</f>
        <v>0.66666666666666663</v>
      </c>
      <c r="S111">
        <v>1</v>
      </c>
      <c r="T111">
        <f>S111/N111</f>
        <v>0.33333333333333331</v>
      </c>
      <c r="U111">
        <f>IFERROR(-R111*LOG(R111,2)-T111*LOG(T111,2),0)</f>
        <v>0.91829583405448956</v>
      </c>
      <c r="V111">
        <f>$F$107-(O111*U111+O112*U112+O113*U113)</f>
        <v>0</v>
      </c>
    </row>
    <row r="112" spans="1:22" x14ac:dyDescent="0.2">
      <c r="A112" t="s">
        <v>37</v>
      </c>
      <c r="B112">
        <v>2</v>
      </c>
      <c r="C112">
        <f t="shared" ref="C112:C113" si="34">B112/$F$106</f>
        <v>0.66666666666666663</v>
      </c>
      <c r="E112">
        <v>1</v>
      </c>
      <c r="F112">
        <f t="shared" ref="F112" si="35">E112/B112</f>
        <v>0.5</v>
      </c>
      <c r="G112">
        <v>1</v>
      </c>
      <c r="H112">
        <f t="shared" ref="H112" si="36">G112/B112</f>
        <v>0.5</v>
      </c>
      <c r="I112">
        <f t="shared" ref="I112" si="37">-F112*LOG(F112,2)-H112*LOG(H112,2)</f>
        <v>1</v>
      </c>
      <c r="M112" t="s">
        <v>18</v>
      </c>
      <c r="N112">
        <v>0</v>
      </c>
      <c r="O112">
        <f t="shared" ref="O112:O113" si="38">N112/$F$73</f>
        <v>0</v>
      </c>
      <c r="Q112">
        <v>0</v>
      </c>
      <c r="R112">
        <f t="shared" ref="R112:R113" si="39">IFERROR(Q112/N112,0)</f>
        <v>0</v>
      </c>
      <c r="S112">
        <v>0</v>
      </c>
      <c r="T112">
        <f t="shared" ref="T112:T113" si="40">IFERROR(S112/P112,0)</f>
        <v>0</v>
      </c>
      <c r="U112">
        <f>IFERROR(-R112*LOG(R112,2)-T112*LOG(T112,2),0)</f>
        <v>0</v>
      </c>
    </row>
    <row r="113" spans="1:22" x14ac:dyDescent="0.2">
      <c r="A113" t="s">
        <v>38</v>
      </c>
      <c r="B113">
        <v>0</v>
      </c>
      <c r="C113">
        <f t="shared" si="34"/>
        <v>0</v>
      </c>
      <c r="E113">
        <v>0</v>
      </c>
      <c r="F113">
        <f>IFERROR(E113/B113,0)</f>
        <v>0</v>
      </c>
      <c r="G113">
        <v>0</v>
      </c>
      <c r="H113">
        <f>IFERROR(G113/B113,0)</f>
        <v>0</v>
      </c>
      <c r="I113">
        <f>IFERROR(-F113*LOG(F113,2)-H113*LOG(H113,2),0)</f>
        <v>0</v>
      </c>
      <c r="M113" t="s">
        <v>24</v>
      </c>
      <c r="N113">
        <v>0</v>
      </c>
      <c r="O113">
        <f t="shared" si="38"/>
        <v>0</v>
      </c>
      <c r="Q113">
        <v>0</v>
      </c>
      <c r="R113">
        <f t="shared" si="39"/>
        <v>0</v>
      </c>
      <c r="S113">
        <v>0</v>
      </c>
      <c r="T113">
        <f t="shared" si="40"/>
        <v>0</v>
      </c>
      <c r="U113">
        <f>IFERROR(-R113*LOG(R113,2)-T113*LOG(T113,2),0)</f>
        <v>0</v>
      </c>
    </row>
    <row r="116" spans="1:22" x14ac:dyDescent="0.2">
      <c r="A116" t="s">
        <v>48</v>
      </c>
      <c r="B116" t="s">
        <v>39</v>
      </c>
      <c r="C116" t="s">
        <v>40</v>
      </c>
      <c r="E116" t="s">
        <v>41</v>
      </c>
      <c r="F116" t="s">
        <v>45</v>
      </c>
      <c r="G116" t="s">
        <v>42</v>
      </c>
      <c r="H116" t="s">
        <v>46</v>
      </c>
      <c r="I116" t="s">
        <v>43</v>
      </c>
      <c r="J116" t="s">
        <v>44</v>
      </c>
      <c r="M116" t="s">
        <v>5</v>
      </c>
      <c r="N116" t="s">
        <v>39</v>
      </c>
      <c r="O116" t="s">
        <v>40</v>
      </c>
      <c r="Q116" t="s">
        <v>41</v>
      </c>
      <c r="R116" t="s">
        <v>45</v>
      </c>
      <c r="S116" t="s">
        <v>42</v>
      </c>
      <c r="T116" t="s">
        <v>46</v>
      </c>
      <c r="U116" t="s">
        <v>43</v>
      </c>
      <c r="V116" t="s">
        <v>44</v>
      </c>
    </row>
    <row r="117" spans="1:22" x14ac:dyDescent="0.2">
      <c r="A117" t="s">
        <v>9</v>
      </c>
      <c r="B117">
        <v>3</v>
      </c>
      <c r="C117">
        <f>B117/$F$106</f>
        <v>1</v>
      </c>
      <c r="E117">
        <v>2</v>
      </c>
      <c r="F117">
        <f>E117/B117</f>
        <v>0.66666666666666663</v>
      </c>
      <c r="G117">
        <v>1</v>
      </c>
      <c r="H117">
        <f>G117/B117</f>
        <v>0.33333333333333331</v>
      </c>
      <c r="I117">
        <f>-F117*LOG(F117,2)-H117*LOG(H117,2)</f>
        <v>0.91829583405448956</v>
      </c>
      <c r="J117">
        <f>$F$107-(C117*I117+C118*I118+C119*I119)</f>
        <v>0</v>
      </c>
      <c r="M117" t="s">
        <v>19</v>
      </c>
      <c r="N117">
        <v>2</v>
      </c>
      <c r="O117">
        <f>N117/$F$106</f>
        <v>0.66666666666666663</v>
      </c>
      <c r="Q117">
        <v>1</v>
      </c>
      <c r="R117">
        <f>Q117/N117</f>
        <v>0.5</v>
      </c>
      <c r="S117">
        <v>1</v>
      </c>
      <c r="T117">
        <f>S117/N117</f>
        <v>0.5</v>
      </c>
      <c r="U117">
        <f>-R117*LOG(R117,2)-T117*LOG(T117,2)</f>
        <v>1</v>
      </c>
      <c r="V117">
        <f>$F$107-(O117*U117+O118*U118)</f>
        <v>0.25162916738782293</v>
      </c>
    </row>
    <row r="118" spans="1:22" x14ac:dyDescent="0.2">
      <c r="A118" t="s">
        <v>15</v>
      </c>
      <c r="B118">
        <v>0</v>
      </c>
      <c r="C118">
        <f t="shared" ref="C118:C119" si="41">B118/$F$73</f>
        <v>0</v>
      </c>
      <c r="E118">
        <v>2</v>
      </c>
      <c r="F118">
        <f t="shared" ref="F118:F119" si="42">IFERROR(E118/B118,0)</f>
        <v>0</v>
      </c>
      <c r="G118">
        <v>0</v>
      </c>
      <c r="H118">
        <f t="shared" ref="H118:H119" si="43">IFERROR(G118/D118,0)</f>
        <v>0</v>
      </c>
      <c r="I118">
        <f>IFERROR(-F118*LOG(F118,2)-H118*LOG(H118,2),0)</f>
        <v>0</v>
      </c>
      <c r="M118" t="s">
        <v>12</v>
      </c>
      <c r="N118">
        <v>1</v>
      </c>
      <c r="O118">
        <f>N118/$F$106</f>
        <v>0.33333333333333331</v>
      </c>
      <c r="Q118">
        <v>1</v>
      </c>
      <c r="R118">
        <f t="shared" ref="R118" si="44">Q118/N118</f>
        <v>1</v>
      </c>
      <c r="S118">
        <v>0</v>
      </c>
      <c r="T118">
        <f t="shared" ref="T118" si="45">S118/N118</f>
        <v>0</v>
      </c>
      <c r="U118">
        <f>IFERROR(-R118*LOG(R118,2)-T118*LOG(T118,2),0)</f>
        <v>0</v>
      </c>
    </row>
    <row r="119" spans="1:22" x14ac:dyDescent="0.2">
      <c r="A119" t="s">
        <v>23</v>
      </c>
      <c r="B119">
        <v>0</v>
      </c>
      <c r="C119">
        <f t="shared" si="41"/>
        <v>0</v>
      </c>
      <c r="E119">
        <v>0</v>
      </c>
      <c r="F119">
        <f t="shared" si="42"/>
        <v>0</v>
      </c>
      <c r="G119">
        <v>0</v>
      </c>
      <c r="H119">
        <f t="shared" si="43"/>
        <v>0</v>
      </c>
      <c r="I119">
        <f>IFERROR(-F119*LOG(F119,2)-H119*LOG(H119,2),0)</f>
        <v>0</v>
      </c>
    </row>
    <row r="123" spans="1:22" x14ac:dyDescent="0.2">
      <c r="A123" t="s">
        <v>65</v>
      </c>
    </row>
    <row r="124" spans="1:22" x14ac:dyDescent="0.2">
      <c r="A124" t="s">
        <v>26</v>
      </c>
      <c r="B124" t="s">
        <v>0</v>
      </c>
      <c r="C124" t="s">
        <v>1</v>
      </c>
      <c r="D124" t="s">
        <v>2</v>
      </c>
      <c r="E124" t="s">
        <v>3</v>
      </c>
      <c r="F124" t="s">
        <v>4</v>
      </c>
      <c r="G124" t="s">
        <v>5</v>
      </c>
      <c r="H124" t="s">
        <v>6</v>
      </c>
    </row>
    <row r="125" spans="1:22" x14ac:dyDescent="0.2">
      <c r="A125">
        <v>6</v>
      </c>
      <c r="B125" t="s">
        <v>7</v>
      </c>
      <c r="C125" t="s">
        <v>17</v>
      </c>
      <c r="D125" t="s">
        <v>9</v>
      </c>
      <c r="E125" t="s">
        <v>10</v>
      </c>
      <c r="F125" t="s">
        <v>18</v>
      </c>
      <c r="G125" t="s">
        <v>19</v>
      </c>
      <c r="H125" t="s">
        <v>13</v>
      </c>
    </row>
    <row r="126" spans="1:22" x14ac:dyDescent="0.2">
      <c r="A126">
        <v>15</v>
      </c>
      <c r="B126" t="s">
        <v>14</v>
      </c>
      <c r="C126" t="s">
        <v>17</v>
      </c>
      <c r="D126" t="s">
        <v>9</v>
      </c>
      <c r="E126" t="s">
        <v>10</v>
      </c>
      <c r="F126" t="s">
        <v>18</v>
      </c>
      <c r="G126" t="s">
        <v>19</v>
      </c>
      <c r="H126" t="s">
        <v>21</v>
      </c>
    </row>
    <row r="128" spans="1:22" x14ac:dyDescent="0.2">
      <c r="A128" t="s">
        <v>60</v>
      </c>
      <c r="B128">
        <v>1</v>
      </c>
      <c r="C128" t="s">
        <v>61</v>
      </c>
      <c r="D128">
        <v>1</v>
      </c>
      <c r="E128" t="s">
        <v>62</v>
      </c>
      <c r="F128">
        <v>2</v>
      </c>
    </row>
    <row r="129" spans="1:10" x14ac:dyDescent="0.2">
      <c r="A129" t="s">
        <v>63</v>
      </c>
      <c r="B129">
        <f>B128/F128</f>
        <v>0.5</v>
      </c>
      <c r="C129" t="s">
        <v>64</v>
      </c>
      <c r="D129">
        <f>D128/F128</f>
        <v>0.5</v>
      </c>
      <c r="E129" t="s">
        <v>56</v>
      </c>
      <c r="F129">
        <f>-(B129*LOG(B129,2)+D129*LOG(D129,2))</f>
        <v>1</v>
      </c>
    </row>
    <row r="132" spans="1:10" x14ac:dyDescent="0.2">
      <c r="A132" t="s">
        <v>35</v>
      </c>
      <c r="B132" t="s">
        <v>39</v>
      </c>
      <c r="C132" t="s">
        <v>40</v>
      </c>
      <c r="E132" t="s">
        <v>41</v>
      </c>
      <c r="F132" t="s">
        <v>45</v>
      </c>
      <c r="G132" t="s">
        <v>42</v>
      </c>
      <c r="H132" t="s">
        <v>46</v>
      </c>
      <c r="I132" t="s">
        <v>43</v>
      </c>
      <c r="J132" t="s">
        <v>44</v>
      </c>
    </row>
    <row r="133" spans="1:10" x14ac:dyDescent="0.2">
      <c r="A133" t="s">
        <v>36</v>
      </c>
      <c r="B133">
        <v>1</v>
      </c>
      <c r="C133">
        <f>B133/$F$128</f>
        <v>0.5</v>
      </c>
      <c r="E133">
        <v>1</v>
      </c>
      <c r="F133">
        <f>E133/B133</f>
        <v>1</v>
      </c>
      <c r="G133">
        <v>0</v>
      </c>
      <c r="H133">
        <f>G133/B133</f>
        <v>0</v>
      </c>
      <c r="I133">
        <f>IFERROR(-F133*LOG(F133,2)-H133*LOG(H133,2),0)</f>
        <v>0</v>
      </c>
      <c r="J133">
        <f>$F$129-(C133*I133+C134*I134+C135*I135)</f>
        <v>1</v>
      </c>
    </row>
    <row r="134" spans="1:10" x14ac:dyDescent="0.2">
      <c r="A134" t="s">
        <v>37</v>
      </c>
      <c r="B134">
        <v>1</v>
      </c>
      <c r="C134">
        <f>B134/$F$128</f>
        <v>0.5</v>
      </c>
      <c r="E134">
        <v>0</v>
      </c>
      <c r="F134">
        <f t="shared" ref="F134" si="46">E134/B134</f>
        <v>0</v>
      </c>
      <c r="G134">
        <v>1</v>
      </c>
      <c r="H134">
        <f t="shared" ref="H134" si="47">G134/B134</f>
        <v>1</v>
      </c>
      <c r="I134">
        <f>IFERROR(-F134*LOG(F134,2)-H134*LOG(H134,2),0)</f>
        <v>0</v>
      </c>
    </row>
    <row r="135" spans="1:10" x14ac:dyDescent="0.2">
      <c r="A135" t="s">
        <v>38</v>
      </c>
      <c r="B135">
        <v>0</v>
      </c>
      <c r="C135">
        <f t="shared" ref="C135" si="48">B135/$F$106</f>
        <v>0</v>
      </c>
      <c r="E135">
        <v>0</v>
      </c>
      <c r="F135">
        <f>IFERROR(E135/B135,0)</f>
        <v>0</v>
      </c>
      <c r="G135">
        <v>0</v>
      </c>
      <c r="H135">
        <f>IFERROR(G135/B135,0)</f>
        <v>0</v>
      </c>
      <c r="I135">
        <f>IFERROR(-F135*LOG(F135,2)-H135*LOG(H135,2),0)</f>
        <v>0</v>
      </c>
    </row>
    <row r="138" spans="1:10" x14ac:dyDescent="0.2">
      <c r="A138" t="s">
        <v>48</v>
      </c>
      <c r="B138" t="s">
        <v>39</v>
      </c>
      <c r="C138" t="s">
        <v>40</v>
      </c>
      <c r="E138" t="s">
        <v>41</v>
      </c>
      <c r="F138" t="s">
        <v>45</v>
      </c>
      <c r="G138" t="s">
        <v>42</v>
      </c>
      <c r="H138" t="s">
        <v>46</v>
      </c>
      <c r="I138" t="s">
        <v>43</v>
      </c>
      <c r="J138" t="s">
        <v>44</v>
      </c>
    </row>
    <row r="139" spans="1:10" x14ac:dyDescent="0.2">
      <c r="A139" t="s">
        <v>9</v>
      </c>
      <c r="B139">
        <v>2</v>
      </c>
      <c r="C139">
        <f>B139/$F$128</f>
        <v>1</v>
      </c>
      <c r="E139">
        <v>1</v>
      </c>
      <c r="F139">
        <f>E139/B139</f>
        <v>0.5</v>
      </c>
      <c r="G139">
        <v>1</v>
      </c>
      <c r="H139">
        <f>G139/B139</f>
        <v>0.5</v>
      </c>
      <c r="I139">
        <f>-F139*LOG(F139,2)-H139*LOG(H139,2)</f>
        <v>1</v>
      </c>
      <c r="J139">
        <f>$F$129-(C139*I139+C140*I140+C141*I141)</f>
        <v>0</v>
      </c>
    </row>
    <row r="140" spans="1:10" x14ac:dyDescent="0.2">
      <c r="A140" t="s">
        <v>15</v>
      </c>
      <c r="B140">
        <v>0</v>
      </c>
      <c r="C140">
        <f t="shared" ref="C140:C141" si="49">B140/$F$73</f>
        <v>0</v>
      </c>
      <c r="E140">
        <v>2</v>
      </c>
      <c r="F140">
        <f t="shared" ref="F140:F141" si="50">IFERROR(E140/B140,0)</f>
        <v>0</v>
      </c>
      <c r="G140">
        <v>0</v>
      </c>
      <c r="H140">
        <f t="shared" ref="H140:H141" si="51">IFERROR(G140/D140,0)</f>
        <v>0</v>
      </c>
      <c r="I140">
        <f>IFERROR(-F140*LOG(F140,2)-H140*LOG(H140,2),0)</f>
        <v>0</v>
      </c>
    </row>
    <row r="141" spans="1:10" x14ac:dyDescent="0.2">
      <c r="A141" t="s">
        <v>23</v>
      </c>
      <c r="B141">
        <v>0</v>
      </c>
      <c r="C141">
        <f t="shared" si="49"/>
        <v>0</v>
      </c>
      <c r="E141">
        <v>0</v>
      </c>
      <c r="F141">
        <f t="shared" si="50"/>
        <v>0</v>
      </c>
      <c r="G141">
        <v>0</v>
      </c>
      <c r="H141">
        <f t="shared" si="51"/>
        <v>0</v>
      </c>
      <c r="I141">
        <f>IFERROR(-F141*LOG(F141,2)-H141*LOG(H141,2),0)</f>
        <v>0</v>
      </c>
    </row>
    <row r="143" spans="1:10" x14ac:dyDescent="0.2">
      <c r="A143" t="s">
        <v>4</v>
      </c>
      <c r="B143" t="s">
        <v>39</v>
      </c>
      <c r="C143" t="s">
        <v>40</v>
      </c>
      <c r="E143" t="s">
        <v>41</v>
      </c>
      <c r="F143" t="s">
        <v>45</v>
      </c>
      <c r="G143" t="s">
        <v>42</v>
      </c>
      <c r="H143" t="s">
        <v>46</v>
      </c>
      <c r="I143" t="s">
        <v>43</v>
      </c>
      <c r="J143" t="s">
        <v>44</v>
      </c>
    </row>
    <row r="144" spans="1:10" x14ac:dyDescent="0.2">
      <c r="A144" t="s">
        <v>11</v>
      </c>
      <c r="B144">
        <v>0</v>
      </c>
      <c r="C144">
        <f>B144/$F$106</f>
        <v>0</v>
      </c>
      <c r="E144">
        <v>0</v>
      </c>
      <c r="F144">
        <f>IFERROR(E144/B144,0)</f>
        <v>0</v>
      </c>
      <c r="G144">
        <v>0</v>
      </c>
      <c r="H144">
        <f>IFERROR(G144/B144,0)</f>
        <v>0</v>
      </c>
      <c r="I144">
        <f>IFERROR(-F144*LOG(F144,2)-H144*LOG(H144,2),0)</f>
        <v>0</v>
      </c>
      <c r="J144">
        <f>$F$129-(C144*I144+C145*I145+C146*I146)</f>
        <v>1</v>
      </c>
    </row>
    <row r="145" spans="1:9" x14ac:dyDescent="0.2">
      <c r="A145" t="s">
        <v>18</v>
      </c>
      <c r="B145">
        <v>2</v>
      </c>
      <c r="C145">
        <f>B145/$F$128</f>
        <v>1</v>
      </c>
      <c r="E145">
        <v>1</v>
      </c>
      <c r="F145">
        <f t="shared" ref="F145:F146" si="52">IFERROR(E145/B145,0)</f>
        <v>0.5</v>
      </c>
      <c r="G145">
        <v>1</v>
      </c>
      <c r="H145">
        <f t="shared" ref="H145:H146" si="53">IFERROR(G145/D145,0)</f>
        <v>0</v>
      </c>
      <c r="I145">
        <f>IFERROR(-F145*LOG(F145,2)-H145*LOG(H145,2),0)</f>
        <v>0</v>
      </c>
    </row>
    <row r="146" spans="1:9" x14ac:dyDescent="0.2">
      <c r="A146" t="s">
        <v>24</v>
      </c>
      <c r="B146">
        <v>0</v>
      </c>
      <c r="C146">
        <f t="shared" ref="C146" si="54">B146/$F$73</f>
        <v>0</v>
      </c>
      <c r="E146">
        <v>0</v>
      </c>
      <c r="F146">
        <f t="shared" si="52"/>
        <v>0</v>
      </c>
      <c r="G146">
        <v>0</v>
      </c>
      <c r="H146">
        <f t="shared" si="53"/>
        <v>0</v>
      </c>
      <c r="I146">
        <f>IFERROR(-F146*LOG(F146,2)-H146*LOG(H146,2),0)</f>
        <v>0</v>
      </c>
    </row>
    <row r="164" spans="1:8" x14ac:dyDescent="0.2">
      <c r="A164" t="s">
        <v>57</v>
      </c>
    </row>
    <row r="166" spans="1:8" x14ac:dyDescent="0.2">
      <c r="A166" t="s">
        <v>26</v>
      </c>
      <c r="B166" t="s">
        <v>0</v>
      </c>
      <c r="C166" t="s">
        <v>1</v>
      </c>
      <c r="D166" t="s">
        <v>2</v>
      </c>
      <c r="E166" t="s">
        <v>3</v>
      </c>
      <c r="F166" t="s">
        <v>4</v>
      </c>
      <c r="G166" t="s">
        <v>5</v>
      </c>
      <c r="H166" t="s">
        <v>6</v>
      </c>
    </row>
    <row r="167" spans="1:8" x14ac:dyDescent="0.2">
      <c r="A167">
        <v>7</v>
      </c>
      <c r="B167" t="s">
        <v>14</v>
      </c>
      <c r="C167" t="s">
        <v>17</v>
      </c>
      <c r="D167" t="s">
        <v>9</v>
      </c>
      <c r="E167" t="s">
        <v>20</v>
      </c>
      <c r="F167" t="s">
        <v>18</v>
      </c>
      <c r="G167" t="s">
        <v>19</v>
      </c>
      <c r="H167" t="s">
        <v>13</v>
      </c>
    </row>
    <row r="168" spans="1:8" x14ac:dyDescent="0.2">
      <c r="A168">
        <v>9</v>
      </c>
      <c r="B168" t="s">
        <v>14</v>
      </c>
      <c r="C168" t="s">
        <v>17</v>
      </c>
      <c r="D168" t="s">
        <v>15</v>
      </c>
      <c r="E168" t="s">
        <v>20</v>
      </c>
      <c r="F168" t="s">
        <v>18</v>
      </c>
      <c r="G168" t="s">
        <v>12</v>
      </c>
      <c r="H168" t="s">
        <v>21</v>
      </c>
    </row>
    <row r="169" spans="1:8" x14ac:dyDescent="0.2">
      <c r="A169">
        <v>13</v>
      </c>
      <c r="B169" t="s">
        <v>7</v>
      </c>
      <c r="C169" t="s">
        <v>17</v>
      </c>
      <c r="D169" t="s">
        <v>9</v>
      </c>
      <c r="E169" t="s">
        <v>20</v>
      </c>
      <c r="F169" t="s">
        <v>11</v>
      </c>
      <c r="G169" t="s">
        <v>12</v>
      </c>
      <c r="H169" t="s">
        <v>21</v>
      </c>
    </row>
    <row r="170" spans="1:8" x14ac:dyDescent="0.2">
      <c r="A170">
        <v>14</v>
      </c>
      <c r="B170" t="s">
        <v>16</v>
      </c>
      <c r="C170" t="s">
        <v>17</v>
      </c>
      <c r="D170" t="s">
        <v>15</v>
      </c>
      <c r="E170" t="s">
        <v>20</v>
      </c>
      <c r="F170" t="s">
        <v>11</v>
      </c>
      <c r="G170" t="s">
        <v>12</v>
      </c>
      <c r="H170" t="s">
        <v>21</v>
      </c>
    </row>
    <row r="171" spans="1:8" x14ac:dyDescent="0.2">
      <c r="A171">
        <v>17</v>
      </c>
      <c r="B171" t="s">
        <v>7</v>
      </c>
      <c r="C171" t="s">
        <v>8</v>
      </c>
      <c r="D171" t="s">
        <v>15</v>
      </c>
      <c r="E171" t="s">
        <v>20</v>
      </c>
      <c r="F171" t="s">
        <v>18</v>
      </c>
      <c r="G171" t="s">
        <v>12</v>
      </c>
      <c r="H171" t="s">
        <v>21</v>
      </c>
    </row>
    <row r="175" spans="1:8" x14ac:dyDescent="0.2">
      <c r="A175" t="s">
        <v>60</v>
      </c>
      <c r="B175">
        <v>1</v>
      </c>
      <c r="C175" t="s">
        <v>61</v>
      </c>
      <c r="D175">
        <v>4</v>
      </c>
      <c r="E175" t="s">
        <v>62</v>
      </c>
      <c r="F175">
        <v>5</v>
      </c>
    </row>
    <row r="176" spans="1:8" x14ac:dyDescent="0.2">
      <c r="A176" t="s">
        <v>63</v>
      </c>
      <c r="B176">
        <f>B175/F175</f>
        <v>0.2</v>
      </c>
      <c r="C176" t="s">
        <v>64</v>
      </c>
      <c r="D176">
        <f>D175/F175</f>
        <v>0.8</v>
      </c>
      <c r="E176" t="s">
        <v>56</v>
      </c>
      <c r="F176">
        <f>-(B176*LOG(B176,2)+D176*LOG(D176,2))</f>
        <v>0.72192809488736231</v>
      </c>
    </row>
    <row r="179" spans="1:10" x14ac:dyDescent="0.2">
      <c r="A179" t="s">
        <v>35</v>
      </c>
      <c r="B179" t="s">
        <v>39</v>
      </c>
      <c r="C179" t="s">
        <v>40</v>
      </c>
      <c r="E179" t="s">
        <v>41</v>
      </c>
      <c r="F179" t="s">
        <v>45</v>
      </c>
      <c r="G179" t="s">
        <v>42</v>
      </c>
      <c r="H179" t="s">
        <v>46</v>
      </c>
      <c r="I179" t="s">
        <v>43</v>
      </c>
      <c r="J179" t="s">
        <v>44</v>
      </c>
    </row>
    <row r="180" spans="1:10" x14ac:dyDescent="0.2">
      <c r="A180" t="s">
        <v>36</v>
      </c>
      <c r="B180">
        <v>2</v>
      </c>
      <c r="C180">
        <f>B180/$F$175</f>
        <v>0.4</v>
      </c>
      <c r="E180">
        <v>0</v>
      </c>
      <c r="F180">
        <f>E180/B180</f>
        <v>0</v>
      </c>
      <c r="G180">
        <v>2</v>
      </c>
      <c r="H180">
        <f>G180/B180</f>
        <v>1</v>
      </c>
      <c r="I180">
        <f>IFERROR(-F180*LOG(F180,2)-H180*LOG(H180,2),0)</f>
        <v>0</v>
      </c>
      <c r="J180">
        <f>$F$176-(C180*I180+C181*I181+C182*I182)</f>
        <v>0.32192809488736229</v>
      </c>
    </row>
    <row r="181" spans="1:10" x14ac:dyDescent="0.2">
      <c r="A181" t="s">
        <v>37</v>
      </c>
      <c r="B181">
        <v>2</v>
      </c>
      <c r="C181">
        <f t="shared" ref="C181:C182" si="55">B181/$F$175</f>
        <v>0.4</v>
      </c>
      <c r="E181">
        <v>1</v>
      </c>
      <c r="F181">
        <f t="shared" ref="F181" si="56">E181/B181</f>
        <v>0.5</v>
      </c>
      <c r="G181">
        <v>1</v>
      </c>
      <c r="H181">
        <f t="shared" ref="H181" si="57">G181/B181</f>
        <v>0.5</v>
      </c>
      <c r="I181">
        <f>IFERROR(-F181*LOG(F181,2)-H181*LOG(H181,2),0)</f>
        <v>1</v>
      </c>
    </row>
    <row r="182" spans="1:10" x14ac:dyDescent="0.2">
      <c r="A182" t="s">
        <v>38</v>
      </c>
      <c r="B182">
        <v>1</v>
      </c>
      <c r="C182">
        <f t="shared" si="55"/>
        <v>0.2</v>
      </c>
      <c r="E182">
        <v>0</v>
      </c>
      <c r="F182">
        <f>IFERROR(E182/B182,0)</f>
        <v>0</v>
      </c>
      <c r="G182">
        <v>1</v>
      </c>
      <c r="H182">
        <f>IFERROR(G182/B182,0)</f>
        <v>1</v>
      </c>
      <c r="I182">
        <f>IFERROR(-F182*LOG(F182,2)-H182*LOG(H182,2),0)</f>
        <v>0</v>
      </c>
    </row>
    <row r="185" spans="1:10" x14ac:dyDescent="0.2">
      <c r="A185" t="s">
        <v>47</v>
      </c>
      <c r="B185" t="s">
        <v>39</v>
      </c>
      <c r="C185" t="s">
        <v>40</v>
      </c>
      <c r="E185" t="s">
        <v>41</v>
      </c>
      <c r="F185" t="s">
        <v>45</v>
      </c>
      <c r="G185" t="s">
        <v>42</v>
      </c>
      <c r="H185" t="s">
        <v>46</v>
      </c>
      <c r="I185" t="s">
        <v>43</v>
      </c>
      <c r="J185" t="s">
        <v>44</v>
      </c>
    </row>
    <row r="186" spans="1:10" x14ac:dyDescent="0.2">
      <c r="A186" t="s">
        <v>8</v>
      </c>
      <c r="B186">
        <v>1</v>
      </c>
      <c r="C186">
        <f>B186/F175</f>
        <v>0.2</v>
      </c>
      <c r="E186">
        <v>0</v>
      </c>
      <c r="F186">
        <f>E186/B186</f>
        <v>0</v>
      </c>
      <c r="G186">
        <v>1</v>
      </c>
      <c r="H186">
        <f>G186/B186</f>
        <v>1</v>
      </c>
      <c r="I186">
        <f>IFERROR(-F186*LOG(F186,2)-H186*LOG(H186,2),0)</f>
        <v>0</v>
      </c>
      <c r="J186">
        <f>$F$176-(C186*I186+C187*I187+C188*I188)</f>
        <v>7.2905595320056027E-2</v>
      </c>
    </row>
    <row r="187" spans="1:10" x14ac:dyDescent="0.2">
      <c r="A187" t="s">
        <v>58</v>
      </c>
      <c r="B187">
        <v>4</v>
      </c>
      <c r="C187">
        <f>B187/F175</f>
        <v>0.8</v>
      </c>
      <c r="E187">
        <v>1</v>
      </c>
      <c r="F187">
        <f t="shared" ref="F187" si="58">E187/B187</f>
        <v>0.25</v>
      </c>
      <c r="G187">
        <v>3</v>
      </c>
      <c r="H187">
        <f t="shared" ref="H187" si="59">G187/B187</f>
        <v>0.75</v>
      </c>
      <c r="I187">
        <f>IFERROR(-F187*LOG(F187,2)-H187*LOG(H187,2),0)</f>
        <v>0.81127812445913283</v>
      </c>
    </row>
    <row r="188" spans="1:10" x14ac:dyDescent="0.2">
      <c r="A188" t="s">
        <v>22</v>
      </c>
      <c r="B188">
        <v>0</v>
      </c>
      <c r="C188">
        <f>B188/F175</f>
        <v>0</v>
      </c>
      <c r="F188">
        <f>IFERROR(E188/B188,0)</f>
        <v>0</v>
      </c>
      <c r="H188">
        <f>IFERROR(G188/B188,0)</f>
        <v>0</v>
      </c>
      <c r="I188">
        <f>IFERROR(-F188*LOG(F188,2)-H188*LOG(H188,2),0)</f>
        <v>0</v>
      </c>
    </row>
    <row r="191" spans="1:10" x14ac:dyDescent="0.2">
      <c r="A191" t="s">
        <v>48</v>
      </c>
      <c r="B191" t="s">
        <v>39</v>
      </c>
      <c r="C191" t="s">
        <v>40</v>
      </c>
      <c r="E191" t="s">
        <v>41</v>
      </c>
      <c r="F191" t="s">
        <v>45</v>
      </c>
      <c r="G191" t="s">
        <v>42</v>
      </c>
      <c r="H191" t="s">
        <v>46</v>
      </c>
      <c r="I191" t="s">
        <v>43</v>
      </c>
      <c r="J191" t="s">
        <v>44</v>
      </c>
    </row>
    <row r="192" spans="1:10" x14ac:dyDescent="0.2">
      <c r="A192" t="s">
        <v>9</v>
      </c>
      <c r="B192">
        <v>2</v>
      </c>
      <c r="C192">
        <f>B192/$F$175</f>
        <v>0.4</v>
      </c>
      <c r="E192">
        <v>1</v>
      </c>
      <c r="F192">
        <f>E192/B192</f>
        <v>0.5</v>
      </c>
      <c r="G192">
        <v>1</v>
      </c>
      <c r="H192">
        <f>G192/B192</f>
        <v>0.5</v>
      </c>
      <c r="I192">
        <f>-F192*LOG(F192,2)-H192*LOG(H192,2)</f>
        <v>1</v>
      </c>
      <c r="J192">
        <f>$F$176-(C192*I192+C193*I193+C194*I194)</f>
        <v>0.32192809488736229</v>
      </c>
    </row>
    <row r="193" spans="1:10" x14ac:dyDescent="0.2">
      <c r="A193" t="s">
        <v>15</v>
      </c>
      <c r="B193">
        <v>3</v>
      </c>
      <c r="C193">
        <f t="shared" ref="C193:C194" si="60">B193/$F$175</f>
        <v>0.6</v>
      </c>
      <c r="E193">
        <v>0</v>
      </c>
      <c r="F193">
        <f t="shared" ref="F193:F194" si="61">IFERROR(E193/B193,0)</f>
        <v>0</v>
      </c>
      <c r="G193">
        <v>3</v>
      </c>
      <c r="H193">
        <f t="shared" ref="H193:H194" si="62">IFERROR(G193/D193,0)</f>
        <v>0</v>
      </c>
      <c r="I193">
        <f>IFERROR(-F193*LOG(F193,2)-H193*LOG(H193,2),0)</f>
        <v>0</v>
      </c>
    </row>
    <row r="194" spans="1:10" x14ac:dyDescent="0.2">
      <c r="A194" t="s">
        <v>23</v>
      </c>
      <c r="B194">
        <v>0</v>
      </c>
      <c r="C194">
        <f t="shared" si="60"/>
        <v>0</v>
      </c>
      <c r="E194">
        <v>0</v>
      </c>
      <c r="F194">
        <f t="shared" si="61"/>
        <v>0</v>
      </c>
      <c r="G194">
        <v>0</v>
      </c>
      <c r="H194">
        <f t="shared" si="62"/>
        <v>0</v>
      </c>
      <c r="I194">
        <f>IFERROR(-F194*LOG(F194,2)-H194*LOG(H194,2),0)</f>
        <v>0</v>
      </c>
    </row>
    <row r="196" spans="1:10" x14ac:dyDescent="0.2">
      <c r="A196" t="s">
        <v>4</v>
      </c>
      <c r="B196" t="s">
        <v>39</v>
      </c>
      <c r="C196" t="s">
        <v>40</v>
      </c>
      <c r="E196" t="s">
        <v>41</v>
      </c>
      <c r="F196" t="s">
        <v>45</v>
      </c>
      <c r="G196" t="s">
        <v>42</v>
      </c>
      <c r="H196" t="s">
        <v>46</v>
      </c>
      <c r="I196" t="s">
        <v>43</v>
      </c>
      <c r="J196" t="s">
        <v>44</v>
      </c>
    </row>
    <row r="197" spans="1:10" x14ac:dyDescent="0.2">
      <c r="A197" t="s">
        <v>11</v>
      </c>
      <c r="B197">
        <v>2</v>
      </c>
      <c r="C197">
        <f>B197/$F$175</f>
        <v>0.4</v>
      </c>
      <c r="E197">
        <v>0</v>
      </c>
      <c r="F197">
        <f>IFERROR(E197/B197,0)</f>
        <v>0</v>
      </c>
      <c r="G197">
        <v>2</v>
      </c>
      <c r="H197">
        <f>IFERROR(G197/B197,0)</f>
        <v>1</v>
      </c>
      <c r="I197">
        <f>IFERROR(-F197*LOG(F197,2)-H197*LOG(H197,2),0)</f>
        <v>0</v>
      </c>
      <c r="J197">
        <f>$F$176-(C197*I197+C198*I198+C199*I199)</f>
        <v>0.17095059445466865</v>
      </c>
    </row>
    <row r="198" spans="1:10" x14ac:dyDescent="0.2">
      <c r="A198" t="s">
        <v>18</v>
      </c>
      <c r="B198">
        <v>3</v>
      </c>
      <c r="C198">
        <f t="shared" ref="C198:C199" si="63">B198/$F$175</f>
        <v>0.6</v>
      </c>
      <c r="E198">
        <v>1</v>
      </c>
      <c r="F198">
        <f t="shared" ref="F198:F199" si="64">IFERROR(E198/B198,0)</f>
        <v>0.33333333333333331</v>
      </c>
      <c r="G198">
        <v>2</v>
      </c>
      <c r="H198">
        <f>IFERROR(G198/B198,0)</f>
        <v>0.66666666666666663</v>
      </c>
      <c r="I198">
        <f>IFERROR(-F198*LOG(F198,2)-H198*LOG(H198,2),0)</f>
        <v>0.91829583405448956</v>
      </c>
    </row>
    <row r="199" spans="1:10" x14ac:dyDescent="0.2">
      <c r="A199" t="s">
        <v>24</v>
      </c>
      <c r="B199">
        <v>0</v>
      </c>
      <c r="C199">
        <f t="shared" si="63"/>
        <v>0</v>
      </c>
      <c r="E199">
        <v>0</v>
      </c>
      <c r="F199">
        <f t="shared" si="64"/>
        <v>0</v>
      </c>
      <c r="G199">
        <v>0</v>
      </c>
      <c r="H199">
        <f t="shared" ref="H199" si="65">IFERROR(G199/D199,0)</f>
        <v>0</v>
      </c>
      <c r="I199">
        <f>IFERROR(-F199*LOG(F199,2)-H199*LOG(H199,2),0)</f>
        <v>0</v>
      </c>
    </row>
    <row r="202" spans="1:10" x14ac:dyDescent="0.2">
      <c r="A202" t="s">
        <v>66</v>
      </c>
      <c r="B202" t="s">
        <v>39</v>
      </c>
      <c r="C202" t="s">
        <v>40</v>
      </c>
      <c r="E202" t="s">
        <v>41</v>
      </c>
      <c r="F202" t="s">
        <v>45</v>
      </c>
      <c r="G202" t="s">
        <v>42</v>
      </c>
      <c r="H202" t="s">
        <v>46</v>
      </c>
      <c r="I202" t="s">
        <v>43</v>
      </c>
      <c r="J202" t="s">
        <v>44</v>
      </c>
    </row>
    <row r="203" spans="1:10" x14ac:dyDescent="0.2">
      <c r="A203" t="s">
        <v>67</v>
      </c>
      <c r="B203">
        <v>1</v>
      </c>
      <c r="C203">
        <f>B203/$F$175</f>
        <v>0.2</v>
      </c>
      <c r="E203">
        <v>1</v>
      </c>
      <c r="F203">
        <f>IFERROR(E203/B203,0)</f>
        <v>1</v>
      </c>
      <c r="G203">
        <v>0</v>
      </c>
      <c r="H203">
        <f>IFERROR(G203/B203,0)</f>
        <v>0</v>
      </c>
      <c r="I203">
        <f>IFERROR(-F203*LOG(F203,2)-H203*LOG(H203,2),0)</f>
        <v>0</v>
      </c>
      <c r="J203">
        <f>$F$176-(C203*I203+C204*I204+C205*I205)</f>
        <v>0.72192809488736231</v>
      </c>
    </row>
    <row r="204" spans="1:10" x14ac:dyDescent="0.2">
      <c r="A204" t="s">
        <v>68</v>
      </c>
      <c r="B204">
        <v>4</v>
      </c>
      <c r="C204">
        <f t="shared" ref="C204" si="66">B204/$F$175</f>
        <v>0.8</v>
      </c>
      <c r="E204">
        <v>0</v>
      </c>
      <c r="F204">
        <f t="shared" ref="F204" si="67">IFERROR(E204/B204,0)</f>
        <v>0</v>
      </c>
      <c r="G204">
        <v>4</v>
      </c>
      <c r="H204">
        <f>IFERROR(G204/B204,0)</f>
        <v>1</v>
      </c>
      <c r="I204">
        <f>IFERROR(-F204*LOG(F204,2)-H204*LOG(H204,2),0)</f>
        <v>0</v>
      </c>
    </row>
  </sheetData>
  <autoFilter ref="A1:H18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workbookViewId="0">
      <selection activeCell="F7" sqref="F7"/>
    </sheetView>
  </sheetViews>
  <sheetFormatPr defaultRowHeight="14.25" x14ac:dyDescent="0.2"/>
  <sheetData>
    <row r="1" spans="1:11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27</v>
      </c>
      <c r="I1" t="s">
        <v>28</v>
      </c>
      <c r="J1" t="s">
        <v>6</v>
      </c>
      <c r="K1" t="s">
        <v>69</v>
      </c>
    </row>
    <row r="2" spans="1:11" x14ac:dyDescent="0.2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>
        <v>0.69699999999999995</v>
      </c>
      <c r="I2">
        <v>0.46</v>
      </c>
      <c r="J2" t="s">
        <v>13</v>
      </c>
      <c r="K2" t="s">
        <v>70</v>
      </c>
    </row>
    <row r="3" spans="1:11" x14ac:dyDescent="0.2">
      <c r="A3">
        <v>2</v>
      </c>
      <c r="B3" t="s">
        <v>14</v>
      </c>
      <c r="C3" t="s">
        <v>8</v>
      </c>
      <c r="D3" t="s">
        <v>15</v>
      </c>
      <c r="E3" t="s">
        <v>10</v>
      </c>
      <c r="F3" t="s">
        <v>11</v>
      </c>
      <c r="G3" t="s">
        <v>12</v>
      </c>
      <c r="H3">
        <v>0.77400000000000002</v>
      </c>
      <c r="I3">
        <v>0.376</v>
      </c>
      <c r="J3" t="s">
        <v>13</v>
      </c>
      <c r="K3" t="s">
        <v>70</v>
      </c>
    </row>
    <row r="4" spans="1:11" x14ac:dyDescent="0.2">
      <c r="A4">
        <v>3</v>
      </c>
      <c r="B4" t="s">
        <v>14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>
        <v>0.63400000000000001</v>
      </c>
      <c r="I4">
        <v>0.26400000000000001</v>
      </c>
      <c r="J4" t="s">
        <v>13</v>
      </c>
      <c r="K4" t="s">
        <v>70</v>
      </c>
    </row>
    <row r="5" spans="1:11" x14ac:dyDescent="0.2">
      <c r="A5">
        <v>6</v>
      </c>
      <c r="B5" t="s">
        <v>7</v>
      </c>
      <c r="C5" t="s">
        <v>17</v>
      </c>
      <c r="D5" t="s">
        <v>9</v>
      </c>
      <c r="E5" t="s">
        <v>10</v>
      </c>
      <c r="F5" t="s">
        <v>18</v>
      </c>
      <c r="G5" t="s">
        <v>19</v>
      </c>
      <c r="H5">
        <v>0.40300000000000002</v>
      </c>
      <c r="I5">
        <v>0.23699999999999999</v>
      </c>
      <c r="J5" t="s">
        <v>13</v>
      </c>
      <c r="K5" t="s">
        <v>70</v>
      </c>
    </row>
    <row r="6" spans="1:11" x14ac:dyDescent="0.2">
      <c r="A6">
        <v>7</v>
      </c>
      <c r="B6" t="s">
        <v>14</v>
      </c>
      <c r="C6" t="s">
        <v>17</v>
      </c>
      <c r="D6" t="s">
        <v>9</v>
      </c>
      <c r="E6" t="s">
        <v>20</v>
      </c>
      <c r="F6" t="s">
        <v>18</v>
      </c>
      <c r="G6" t="s">
        <v>19</v>
      </c>
      <c r="H6">
        <v>0.48099999999999998</v>
      </c>
      <c r="I6">
        <v>0.14899999999999999</v>
      </c>
      <c r="J6" t="s">
        <v>13</v>
      </c>
      <c r="K6" t="s">
        <v>70</v>
      </c>
    </row>
    <row r="7" spans="1:11" x14ac:dyDescent="0.2">
      <c r="A7">
        <v>10</v>
      </c>
      <c r="B7" t="s">
        <v>7</v>
      </c>
      <c r="C7" t="s">
        <v>22</v>
      </c>
      <c r="D7" t="s">
        <v>23</v>
      </c>
      <c r="E7" t="s">
        <v>10</v>
      </c>
      <c r="F7" t="s">
        <v>24</v>
      </c>
      <c r="G7" t="s">
        <v>19</v>
      </c>
      <c r="H7">
        <v>0.24299999999999999</v>
      </c>
      <c r="I7">
        <v>0.26700000000000002</v>
      </c>
      <c r="J7" t="s">
        <v>21</v>
      </c>
      <c r="K7" t="s">
        <v>70</v>
      </c>
    </row>
    <row r="8" spans="1:11" x14ac:dyDescent="0.2">
      <c r="A8">
        <v>14</v>
      </c>
      <c r="B8" t="s">
        <v>16</v>
      </c>
      <c r="C8" t="s">
        <v>17</v>
      </c>
      <c r="D8" t="s">
        <v>15</v>
      </c>
      <c r="E8" t="s">
        <v>20</v>
      </c>
      <c r="F8" t="s">
        <v>11</v>
      </c>
      <c r="G8" t="s">
        <v>12</v>
      </c>
      <c r="H8">
        <v>0.65700000000000003</v>
      </c>
      <c r="I8">
        <v>0.19800000000000001</v>
      </c>
      <c r="J8" t="s">
        <v>21</v>
      </c>
      <c r="K8" t="s">
        <v>70</v>
      </c>
    </row>
    <row r="9" spans="1:11" x14ac:dyDescent="0.2">
      <c r="A9">
        <v>15</v>
      </c>
      <c r="B9" t="s">
        <v>14</v>
      </c>
      <c r="C9" t="s">
        <v>17</v>
      </c>
      <c r="D9" t="s">
        <v>9</v>
      </c>
      <c r="E9" t="s">
        <v>10</v>
      </c>
      <c r="F9" t="s">
        <v>18</v>
      </c>
      <c r="G9" t="s">
        <v>19</v>
      </c>
      <c r="H9">
        <v>0.36</v>
      </c>
      <c r="I9">
        <v>0.37</v>
      </c>
      <c r="J9" t="s">
        <v>21</v>
      </c>
      <c r="K9" t="s">
        <v>70</v>
      </c>
    </row>
    <row r="10" spans="1:11" x14ac:dyDescent="0.2">
      <c r="A10">
        <v>16</v>
      </c>
      <c r="B10" t="s">
        <v>16</v>
      </c>
      <c r="C10" t="s">
        <v>8</v>
      </c>
      <c r="D10" t="s">
        <v>9</v>
      </c>
      <c r="E10" t="s">
        <v>25</v>
      </c>
      <c r="F10" t="s">
        <v>24</v>
      </c>
      <c r="G10" t="s">
        <v>12</v>
      </c>
      <c r="H10">
        <v>0.59299999999999997</v>
      </c>
      <c r="I10">
        <v>4.2000000000000003E-2</v>
      </c>
      <c r="J10" t="s">
        <v>21</v>
      </c>
      <c r="K10" t="s">
        <v>70</v>
      </c>
    </row>
    <row r="11" spans="1:11" x14ac:dyDescent="0.2">
      <c r="A11">
        <v>17</v>
      </c>
      <c r="B11" t="s">
        <v>7</v>
      </c>
      <c r="C11" t="s">
        <v>8</v>
      </c>
      <c r="D11" t="s">
        <v>15</v>
      </c>
      <c r="E11" t="s">
        <v>20</v>
      </c>
      <c r="F11" t="s">
        <v>18</v>
      </c>
      <c r="G11" t="s">
        <v>12</v>
      </c>
      <c r="H11">
        <v>0.71899999999999997</v>
      </c>
      <c r="I11">
        <v>103</v>
      </c>
      <c r="J11" t="s">
        <v>21</v>
      </c>
      <c r="K11" t="s">
        <v>70</v>
      </c>
    </row>
    <row r="12" spans="1:11" x14ac:dyDescent="0.2">
      <c r="A12">
        <v>4</v>
      </c>
      <c r="B12" t="s">
        <v>7</v>
      </c>
      <c r="C12" t="s">
        <v>8</v>
      </c>
      <c r="D12" t="s">
        <v>15</v>
      </c>
      <c r="E12" t="s">
        <v>10</v>
      </c>
      <c r="F12" t="s">
        <v>11</v>
      </c>
      <c r="G12" t="s">
        <v>12</v>
      </c>
      <c r="H12">
        <v>0.60799999999999998</v>
      </c>
      <c r="I12">
        <v>0.318</v>
      </c>
      <c r="J12" t="s">
        <v>13</v>
      </c>
      <c r="K12" t="s">
        <v>71</v>
      </c>
    </row>
    <row r="13" spans="1:11" x14ac:dyDescent="0.2">
      <c r="A13">
        <v>5</v>
      </c>
      <c r="B13" t="s">
        <v>16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>
        <v>0.55600000000000005</v>
      </c>
      <c r="I13">
        <v>0.215</v>
      </c>
      <c r="J13" t="s">
        <v>13</v>
      </c>
      <c r="K13" t="s">
        <v>71</v>
      </c>
    </row>
    <row r="14" spans="1:11" x14ac:dyDescent="0.2">
      <c r="A14">
        <v>8</v>
      </c>
      <c r="B14" t="s">
        <v>14</v>
      </c>
      <c r="C14" t="s">
        <v>17</v>
      </c>
      <c r="D14" t="s">
        <v>9</v>
      </c>
      <c r="E14" t="s">
        <v>10</v>
      </c>
      <c r="F14" t="s">
        <v>18</v>
      </c>
      <c r="G14" t="s">
        <v>12</v>
      </c>
      <c r="H14">
        <v>0.437</v>
      </c>
      <c r="I14">
        <v>0.21099999999999999</v>
      </c>
      <c r="J14" t="s">
        <v>13</v>
      </c>
      <c r="K14" t="s">
        <v>71</v>
      </c>
    </row>
    <row r="15" spans="1:11" x14ac:dyDescent="0.2">
      <c r="A15">
        <v>9</v>
      </c>
      <c r="B15" t="s">
        <v>14</v>
      </c>
      <c r="C15" t="s">
        <v>17</v>
      </c>
      <c r="D15" t="s">
        <v>15</v>
      </c>
      <c r="E15" t="s">
        <v>20</v>
      </c>
      <c r="F15" t="s">
        <v>18</v>
      </c>
      <c r="G15" t="s">
        <v>12</v>
      </c>
      <c r="H15">
        <v>0.66600000000000004</v>
      </c>
      <c r="I15">
        <v>9.0999999999999998E-2</v>
      </c>
      <c r="J15" t="s">
        <v>21</v>
      </c>
      <c r="K15" t="s">
        <v>71</v>
      </c>
    </row>
    <row r="16" spans="1:11" x14ac:dyDescent="0.2">
      <c r="A16">
        <v>11</v>
      </c>
      <c r="B16" t="s">
        <v>16</v>
      </c>
      <c r="C16" t="s">
        <v>22</v>
      </c>
      <c r="D16" t="s">
        <v>23</v>
      </c>
      <c r="E16" t="s">
        <v>25</v>
      </c>
      <c r="F16" t="s">
        <v>24</v>
      </c>
      <c r="G16" t="s">
        <v>12</v>
      </c>
      <c r="H16">
        <v>0.245</v>
      </c>
      <c r="I16">
        <v>5.7000000000000002E-2</v>
      </c>
      <c r="J16" t="s">
        <v>21</v>
      </c>
      <c r="K16" t="s">
        <v>71</v>
      </c>
    </row>
    <row r="17" spans="1:11" x14ac:dyDescent="0.2">
      <c r="A17">
        <v>12</v>
      </c>
      <c r="B17" t="s">
        <v>16</v>
      </c>
      <c r="C17" t="s">
        <v>8</v>
      </c>
      <c r="D17" t="s">
        <v>9</v>
      </c>
      <c r="E17" t="s">
        <v>25</v>
      </c>
      <c r="F17" t="s">
        <v>24</v>
      </c>
      <c r="G17" t="s">
        <v>19</v>
      </c>
      <c r="H17">
        <v>0.34300000000000003</v>
      </c>
      <c r="I17">
        <v>9.9000000000000005E-2</v>
      </c>
      <c r="J17" t="s">
        <v>21</v>
      </c>
      <c r="K17" t="s">
        <v>71</v>
      </c>
    </row>
    <row r="18" spans="1:11" x14ac:dyDescent="0.2">
      <c r="A18">
        <v>13</v>
      </c>
      <c r="B18" t="s">
        <v>7</v>
      </c>
      <c r="C18" t="s">
        <v>17</v>
      </c>
      <c r="D18" t="s">
        <v>9</v>
      </c>
      <c r="E18" t="s">
        <v>20</v>
      </c>
      <c r="F18" t="s">
        <v>11</v>
      </c>
      <c r="G18" t="s">
        <v>12</v>
      </c>
      <c r="H18">
        <v>0.63</v>
      </c>
      <c r="I18">
        <v>0.161</v>
      </c>
      <c r="J18" t="s">
        <v>21</v>
      </c>
      <c r="K18" t="s">
        <v>71</v>
      </c>
    </row>
    <row r="20" spans="1:11" x14ac:dyDescent="0.2">
      <c r="A20" t="s">
        <v>72</v>
      </c>
      <c r="B20" t="s">
        <v>73</v>
      </c>
    </row>
    <row r="21" spans="1:11" x14ac:dyDescent="0.2">
      <c r="A21" t="s">
        <v>74</v>
      </c>
      <c r="B21" t="s">
        <v>75</v>
      </c>
    </row>
    <row r="25" spans="1:11" x14ac:dyDescent="0.2">
      <c r="A25" t="s">
        <v>26</v>
      </c>
      <c r="B25" t="s">
        <v>0</v>
      </c>
      <c r="C25" t="s">
        <v>1</v>
      </c>
      <c r="D25" t="s">
        <v>2</v>
      </c>
      <c r="E25" t="s">
        <v>3</v>
      </c>
      <c r="F25" t="s">
        <v>97</v>
      </c>
      <c r="G25" t="s">
        <v>5</v>
      </c>
      <c r="H25" t="s">
        <v>27</v>
      </c>
      <c r="I25" t="s">
        <v>28</v>
      </c>
      <c r="J25" t="s">
        <v>6</v>
      </c>
      <c r="K25" t="s">
        <v>69</v>
      </c>
    </row>
    <row r="26" spans="1:11" x14ac:dyDescent="0.2">
      <c r="A26">
        <v>1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  <c r="G26" t="s">
        <v>12</v>
      </c>
      <c r="H26">
        <v>0.69699999999999995</v>
      </c>
      <c r="I26">
        <v>0.46</v>
      </c>
      <c r="J26" t="s">
        <v>13</v>
      </c>
      <c r="K26" t="s">
        <v>70</v>
      </c>
    </row>
    <row r="27" spans="1:11" x14ac:dyDescent="0.2">
      <c r="A27">
        <v>2</v>
      </c>
      <c r="B27" t="s">
        <v>14</v>
      </c>
      <c r="C27" t="s">
        <v>8</v>
      </c>
      <c r="D27" t="s">
        <v>15</v>
      </c>
      <c r="E27" t="s">
        <v>10</v>
      </c>
      <c r="F27" t="s">
        <v>11</v>
      </c>
      <c r="G27" t="s">
        <v>12</v>
      </c>
      <c r="H27">
        <v>0.77400000000000002</v>
      </c>
      <c r="I27">
        <v>0.376</v>
      </c>
      <c r="J27" t="s">
        <v>13</v>
      </c>
      <c r="K27" t="s">
        <v>70</v>
      </c>
    </row>
    <row r="28" spans="1:11" x14ac:dyDescent="0.2">
      <c r="A28">
        <v>3</v>
      </c>
      <c r="B28" t="s">
        <v>14</v>
      </c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>
        <v>0.63400000000000001</v>
      </c>
      <c r="I28">
        <v>0.26400000000000001</v>
      </c>
      <c r="J28" t="s">
        <v>13</v>
      </c>
      <c r="K28" t="s">
        <v>70</v>
      </c>
    </row>
    <row r="29" spans="1:11" x14ac:dyDescent="0.2">
      <c r="A29">
        <v>6</v>
      </c>
      <c r="B29" t="s">
        <v>7</v>
      </c>
      <c r="C29" t="s">
        <v>17</v>
      </c>
      <c r="D29" t="s">
        <v>9</v>
      </c>
      <c r="E29" t="s">
        <v>10</v>
      </c>
      <c r="F29" t="s">
        <v>18</v>
      </c>
      <c r="G29" t="s">
        <v>19</v>
      </c>
      <c r="H29">
        <v>0.40300000000000002</v>
      </c>
      <c r="I29">
        <v>0.23699999999999999</v>
      </c>
      <c r="J29" t="s">
        <v>13</v>
      </c>
      <c r="K29" t="s">
        <v>70</v>
      </c>
    </row>
    <row r="30" spans="1:11" x14ac:dyDescent="0.2">
      <c r="A30">
        <v>7</v>
      </c>
      <c r="B30" t="s">
        <v>14</v>
      </c>
      <c r="C30" t="s">
        <v>17</v>
      </c>
      <c r="D30" t="s">
        <v>9</v>
      </c>
      <c r="E30" t="s">
        <v>20</v>
      </c>
      <c r="F30" t="s">
        <v>18</v>
      </c>
      <c r="G30" t="s">
        <v>19</v>
      </c>
      <c r="H30">
        <v>0.48099999999999998</v>
      </c>
      <c r="I30">
        <v>0.14899999999999999</v>
      </c>
      <c r="J30" t="s">
        <v>13</v>
      </c>
      <c r="K30" t="s">
        <v>70</v>
      </c>
    </row>
    <row r="31" spans="1:11" x14ac:dyDescent="0.2">
      <c r="A31">
        <v>10</v>
      </c>
      <c r="B31" t="s">
        <v>7</v>
      </c>
      <c r="C31" t="s">
        <v>22</v>
      </c>
      <c r="D31" t="s">
        <v>23</v>
      </c>
      <c r="E31" t="s">
        <v>10</v>
      </c>
      <c r="F31" t="s">
        <v>24</v>
      </c>
      <c r="G31" t="s">
        <v>19</v>
      </c>
      <c r="H31">
        <v>0.24299999999999999</v>
      </c>
      <c r="I31">
        <v>0.26700000000000002</v>
      </c>
      <c r="J31" t="s">
        <v>21</v>
      </c>
      <c r="K31" t="s">
        <v>70</v>
      </c>
    </row>
    <row r="32" spans="1:11" x14ac:dyDescent="0.2">
      <c r="A32">
        <v>14</v>
      </c>
      <c r="B32" t="s">
        <v>16</v>
      </c>
      <c r="C32" t="s">
        <v>17</v>
      </c>
      <c r="D32" t="s">
        <v>15</v>
      </c>
      <c r="E32" t="s">
        <v>20</v>
      </c>
      <c r="F32" t="s">
        <v>11</v>
      </c>
      <c r="G32" t="s">
        <v>12</v>
      </c>
      <c r="H32">
        <v>0.65700000000000003</v>
      </c>
      <c r="I32">
        <v>0.19800000000000001</v>
      </c>
      <c r="J32" t="s">
        <v>21</v>
      </c>
      <c r="K32" t="s">
        <v>70</v>
      </c>
    </row>
    <row r="33" spans="1:20" x14ac:dyDescent="0.2">
      <c r="A33">
        <v>15</v>
      </c>
      <c r="B33" t="s">
        <v>14</v>
      </c>
      <c r="C33" t="s">
        <v>17</v>
      </c>
      <c r="D33" t="s">
        <v>9</v>
      </c>
      <c r="E33" t="s">
        <v>10</v>
      </c>
      <c r="F33" t="s">
        <v>18</v>
      </c>
      <c r="G33" t="s">
        <v>19</v>
      </c>
      <c r="H33">
        <v>0.36</v>
      </c>
      <c r="I33">
        <v>0.37</v>
      </c>
      <c r="J33" t="s">
        <v>21</v>
      </c>
      <c r="K33" t="s">
        <v>70</v>
      </c>
    </row>
    <row r="34" spans="1:20" x14ac:dyDescent="0.2">
      <c r="A34">
        <v>16</v>
      </c>
      <c r="B34" t="s">
        <v>16</v>
      </c>
      <c r="C34" t="s">
        <v>8</v>
      </c>
      <c r="D34" t="s">
        <v>9</v>
      </c>
      <c r="E34" t="s">
        <v>25</v>
      </c>
      <c r="F34" t="s">
        <v>24</v>
      </c>
      <c r="G34" t="s">
        <v>12</v>
      </c>
      <c r="H34">
        <v>0.59299999999999997</v>
      </c>
      <c r="I34">
        <v>4.2000000000000003E-2</v>
      </c>
      <c r="J34" t="s">
        <v>21</v>
      </c>
      <c r="K34" t="s">
        <v>70</v>
      </c>
    </row>
    <row r="35" spans="1:20" x14ac:dyDescent="0.2">
      <c r="A35">
        <v>17</v>
      </c>
      <c r="B35" t="s">
        <v>7</v>
      </c>
      <c r="C35" t="s">
        <v>8</v>
      </c>
      <c r="D35" t="s">
        <v>15</v>
      </c>
      <c r="E35" t="s">
        <v>20</v>
      </c>
      <c r="F35" t="s">
        <v>18</v>
      </c>
      <c r="G35" t="s">
        <v>12</v>
      </c>
      <c r="H35">
        <v>0.71899999999999997</v>
      </c>
      <c r="I35">
        <v>103</v>
      </c>
      <c r="J35" t="s">
        <v>21</v>
      </c>
      <c r="K35" t="s">
        <v>70</v>
      </c>
    </row>
    <row r="37" spans="1:20" x14ac:dyDescent="0.2">
      <c r="A37" t="s">
        <v>72</v>
      </c>
      <c r="B37" t="s">
        <v>76</v>
      </c>
    </row>
    <row r="38" spans="1:20" x14ac:dyDescent="0.2">
      <c r="A38" t="s">
        <v>77</v>
      </c>
      <c r="L38">
        <f>3/7</f>
        <v>0.42857142857142855</v>
      </c>
    </row>
    <row r="40" spans="1:20" x14ac:dyDescent="0.2">
      <c r="A40" t="s">
        <v>78</v>
      </c>
      <c r="B40">
        <v>5</v>
      </c>
      <c r="C40" t="s">
        <v>79</v>
      </c>
      <c r="D40">
        <v>5</v>
      </c>
      <c r="E40" t="s">
        <v>80</v>
      </c>
      <c r="F40">
        <v>10</v>
      </c>
    </row>
    <row r="41" spans="1:20" x14ac:dyDescent="0.2">
      <c r="A41" t="s">
        <v>81</v>
      </c>
      <c r="B41">
        <f>B40/F40</f>
        <v>0.5</v>
      </c>
      <c r="C41" t="s">
        <v>82</v>
      </c>
      <c r="D41">
        <f>D40/F40</f>
        <v>0.5</v>
      </c>
      <c r="E41" t="s">
        <v>83</v>
      </c>
      <c r="F41">
        <f>-B41*LOG(B41,2)-D41*LOG(D41,2)</f>
        <v>1</v>
      </c>
    </row>
    <row r="43" spans="1:20" x14ac:dyDescent="0.2">
      <c r="A43" t="s">
        <v>0</v>
      </c>
      <c r="B43" t="s">
        <v>87</v>
      </c>
      <c r="C43" t="s">
        <v>94</v>
      </c>
      <c r="D43" t="s">
        <v>88</v>
      </c>
      <c r="E43" t="s">
        <v>90</v>
      </c>
      <c r="F43" t="s">
        <v>89</v>
      </c>
      <c r="G43" t="s">
        <v>91</v>
      </c>
      <c r="H43" t="s">
        <v>92</v>
      </c>
      <c r="I43" t="s">
        <v>93</v>
      </c>
      <c r="L43" t="s">
        <v>96</v>
      </c>
      <c r="M43" t="s">
        <v>87</v>
      </c>
      <c r="N43" t="s">
        <v>94</v>
      </c>
      <c r="O43" t="s">
        <v>88</v>
      </c>
      <c r="P43" t="s">
        <v>90</v>
      </c>
      <c r="Q43" t="s">
        <v>89</v>
      </c>
      <c r="R43" t="s">
        <v>91</v>
      </c>
      <c r="S43" t="s">
        <v>92</v>
      </c>
      <c r="T43" t="s">
        <v>93</v>
      </c>
    </row>
    <row r="44" spans="1:20" x14ac:dyDescent="0.2">
      <c r="A44" t="s">
        <v>84</v>
      </c>
      <c r="B44">
        <v>4</v>
      </c>
      <c r="C44">
        <f>B44/$F$40</f>
        <v>0.4</v>
      </c>
      <c r="D44">
        <v>2</v>
      </c>
      <c r="E44">
        <f>D44/B44</f>
        <v>0.5</v>
      </c>
      <c r="F44">
        <v>2</v>
      </c>
      <c r="G44">
        <f>F44/B44</f>
        <v>0.5</v>
      </c>
      <c r="H44">
        <f>-E44*LOG(E44,2)-G44*LOG(G44,2)</f>
        <v>1</v>
      </c>
      <c r="I44">
        <f>F41-C44*H44-C45*H45-C46*H46</f>
        <v>0.27548875021634683</v>
      </c>
      <c r="L44" t="s">
        <v>10</v>
      </c>
      <c r="M44">
        <v>6</v>
      </c>
      <c r="N44">
        <f>M44/$F$40</f>
        <v>0.6</v>
      </c>
      <c r="O44">
        <v>4</v>
      </c>
      <c r="P44">
        <f>O44/M44</f>
        <v>0.66666666666666663</v>
      </c>
      <c r="Q44">
        <v>2</v>
      </c>
      <c r="R44">
        <f>Q44/M44</f>
        <v>0.33333333333333331</v>
      </c>
      <c r="S44">
        <f>-P44*LOG(P44,2)-R44*LOG(R44,2)</f>
        <v>0.91829583405448956</v>
      </c>
      <c r="T44">
        <f>$F$41-N44*S44-N45*S45-N46*S46</f>
        <v>0.1735337493509595</v>
      </c>
    </row>
    <row r="45" spans="1:20" x14ac:dyDescent="0.2">
      <c r="A45" t="s">
        <v>85</v>
      </c>
      <c r="B45">
        <v>4</v>
      </c>
      <c r="C45">
        <f t="shared" ref="C45:C46" si="0">B45/$F$40</f>
        <v>0.4</v>
      </c>
      <c r="D45">
        <v>3</v>
      </c>
      <c r="E45">
        <f t="shared" ref="E45:E46" si="1">D45/B45</f>
        <v>0.75</v>
      </c>
      <c r="F45">
        <v>1</v>
      </c>
      <c r="G45">
        <f t="shared" ref="G45:G46" si="2">F45/B45</f>
        <v>0.25</v>
      </c>
      <c r="H45">
        <f t="shared" ref="H45" si="3">-E45*LOG(E45,2)-G45*LOG(G45,2)</f>
        <v>0.81127812445913283</v>
      </c>
      <c r="L45" t="s">
        <v>20</v>
      </c>
      <c r="M45">
        <v>3</v>
      </c>
      <c r="N45">
        <f t="shared" ref="N45:N46" si="4">M45/$F$40</f>
        <v>0.3</v>
      </c>
      <c r="O45">
        <v>1</v>
      </c>
      <c r="P45">
        <f t="shared" ref="P45:P46" si="5">O45/M45</f>
        <v>0.33333333333333331</v>
      </c>
      <c r="Q45">
        <v>2</v>
      </c>
      <c r="R45">
        <f t="shared" ref="R45:R46" si="6">Q45/M45</f>
        <v>0.66666666666666663</v>
      </c>
      <c r="S45">
        <f t="shared" ref="S45" si="7">-P45*LOG(P45,2)-R45*LOG(R45,2)</f>
        <v>0.91829583405448956</v>
      </c>
    </row>
    <row r="46" spans="1:20" x14ac:dyDescent="0.2">
      <c r="A46" t="s">
        <v>86</v>
      </c>
      <c r="B46">
        <v>2</v>
      </c>
      <c r="C46">
        <f t="shared" si="0"/>
        <v>0.2</v>
      </c>
      <c r="D46">
        <v>0</v>
      </c>
      <c r="E46">
        <f t="shared" si="1"/>
        <v>0</v>
      </c>
      <c r="F46">
        <v>2</v>
      </c>
      <c r="G46">
        <f t="shared" si="2"/>
        <v>1</v>
      </c>
      <c r="H46">
        <f>IFERROR(-E46*LOG(E46,2)-G46*LOG(G46,2),0)</f>
        <v>0</v>
      </c>
      <c r="L46" t="s">
        <v>25</v>
      </c>
      <c r="M46">
        <v>1</v>
      </c>
      <c r="N46">
        <f t="shared" si="4"/>
        <v>0.1</v>
      </c>
      <c r="O46">
        <v>0</v>
      </c>
      <c r="P46">
        <f t="shared" si="5"/>
        <v>0</v>
      </c>
      <c r="Q46">
        <v>1</v>
      </c>
      <c r="R46">
        <f t="shared" si="6"/>
        <v>1</v>
      </c>
      <c r="S46">
        <f>IFERROR(-P46*LOG(P46,2)-R46*LOG(R46,2),0)</f>
        <v>0</v>
      </c>
    </row>
    <row r="49" spans="1:20" x14ac:dyDescent="0.2">
      <c r="A49" t="s">
        <v>95</v>
      </c>
      <c r="B49" t="s">
        <v>87</v>
      </c>
      <c r="C49" t="s">
        <v>94</v>
      </c>
      <c r="D49" t="s">
        <v>88</v>
      </c>
      <c r="E49" t="s">
        <v>90</v>
      </c>
      <c r="F49" t="s">
        <v>89</v>
      </c>
      <c r="G49" t="s">
        <v>91</v>
      </c>
      <c r="H49" t="s">
        <v>92</v>
      </c>
      <c r="I49" t="s">
        <v>93</v>
      </c>
      <c r="L49" t="s">
        <v>98</v>
      </c>
      <c r="M49" t="s">
        <v>87</v>
      </c>
      <c r="N49" t="s">
        <v>94</v>
      </c>
      <c r="O49" t="s">
        <v>88</v>
      </c>
      <c r="P49" t="s">
        <v>90</v>
      </c>
      <c r="Q49" t="s">
        <v>89</v>
      </c>
      <c r="R49" t="s">
        <v>91</v>
      </c>
      <c r="S49" t="s">
        <v>92</v>
      </c>
      <c r="T49" t="s">
        <v>93</v>
      </c>
    </row>
    <row r="50" spans="1:20" x14ac:dyDescent="0.2">
      <c r="A50" t="s">
        <v>8</v>
      </c>
      <c r="B50">
        <v>5</v>
      </c>
      <c r="C50">
        <f>B50/$F$40</f>
        <v>0.5</v>
      </c>
      <c r="D50">
        <v>3</v>
      </c>
      <c r="E50">
        <f>D50/B50</f>
        <v>0.6</v>
      </c>
      <c r="F50">
        <v>2</v>
      </c>
      <c r="G50">
        <f>F50/B50</f>
        <v>0.4</v>
      </c>
      <c r="H50">
        <f>-E50*LOG(E50,2)-G50*LOG(G50,2)</f>
        <v>0.97095059445466858</v>
      </c>
      <c r="I50">
        <f>$F$41-C50*H50-C51*H51-C52*H52</f>
        <v>0.11452470277266569</v>
      </c>
      <c r="L50" t="s">
        <v>11</v>
      </c>
      <c r="M50">
        <v>4</v>
      </c>
      <c r="N50">
        <f>M50/$F$40</f>
        <v>0.4</v>
      </c>
      <c r="O50">
        <v>3</v>
      </c>
      <c r="P50">
        <f>O50/M50</f>
        <v>0.75</v>
      </c>
      <c r="Q50">
        <v>1</v>
      </c>
      <c r="R50">
        <f>Q50/M50</f>
        <v>0.25</v>
      </c>
      <c r="S50">
        <f>-P50*LOG(P50,2)-R50*LOG(R50,2)</f>
        <v>0.81127812445913283</v>
      </c>
      <c r="T50">
        <f>$F$41-N50*S50-N51*S51-N52*S52</f>
        <v>0.27548875021634689</v>
      </c>
    </row>
    <row r="51" spans="1:20" x14ac:dyDescent="0.2">
      <c r="A51" t="s">
        <v>17</v>
      </c>
      <c r="B51">
        <v>4</v>
      </c>
      <c r="C51">
        <f t="shared" ref="C51:C52" si="8">B51/$F$40</f>
        <v>0.4</v>
      </c>
      <c r="D51">
        <v>2</v>
      </c>
      <c r="E51">
        <f t="shared" ref="E51:E52" si="9">D51/B51</f>
        <v>0.5</v>
      </c>
      <c r="F51">
        <v>2</v>
      </c>
      <c r="G51">
        <f t="shared" ref="G51:G52" si="10">F51/B51</f>
        <v>0.5</v>
      </c>
      <c r="H51">
        <f t="shared" ref="H51" si="11">-E51*LOG(E51,2)-G51*LOG(G51,2)</f>
        <v>1</v>
      </c>
      <c r="L51" t="s">
        <v>24</v>
      </c>
      <c r="M51">
        <v>2</v>
      </c>
      <c r="N51">
        <f t="shared" ref="N51:N52" si="12">M51/$F$40</f>
        <v>0.2</v>
      </c>
      <c r="O51">
        <v>0</v>
      </c>
      <c r="P51">
        <f t="shared" ref="P51:P52" si="13">O51/M51</f>
        <v>0</v>
      </c>
      <c r="Q51">
        <v>2</v>
      </c>
      <c r="R51">
        <f t="shared" ref="R51:R52" si="14">Q51/M51</f>
        <v>1</v>
      </c>
      <c r="S51">
        <f>IFERROR(-P51*LOG(P51,2)-R51*LOG(R51,2),0)</f>
        <v>0</v>
      </c>
    </row>
    <row r="52" spans="1:20" x14ac:dyDescent="0.2">
      <c r="A52" t="s">
        <v>86</v>
      </c>
      <c r="B52">
        <v>1</v>
      </c>
      <c r="C52">
        <f t="shared" si="8"/>
        <v>0.1</v>
      </c>
      <c r="D52">
        <v>0</v>
      </c>
      <c r="E52">
        <f t="shared" si="9"/>
        <v>0</v>
      </c>
      <c r="F52">
        <v>1</v>
      </c>
      <c r="G52">
        <f t="shared" si="10"/>
        <v>1</v>
      </c>
      <c r="H52">
        <f>IFERROR(-E52*LOG(E52,2)-G52*LOG(G52,2),0)</f>
        <v>0</v>
      </c>
      <c r="L52" t="s">
        <v>18</v>
      </c>
      <c r="M52">
        <v>4</v>
      </c>
      <c r="N52">
        <f t="shared" si="12"/>
        <v>0.4</v>
      </c>
      <c r="O52">
        <v>2</v>
      </c>
      <c r="P52">
        <f t="shared" si="13"/>
        <v>0.5</v>
      </c>
      <c r="Q52">
        <v>2</v>
      </c>
      <c r="R52">
        <f t="shared" si="14"/>
        <v>0.5</v>
      </c>
      <c r="S52">
        <f>IFERROR(-P52*LOG(P52,2)-R52*LOG(R52,2),0)</f>
        <v>1</v>
      </c>
    </row>
    <row r="55" spans="1:20" x14ac:dyDescent="0.2">
      <c r="A55" t="s">
        <v>2</v>
      </c>
      <c r="B55" t="s">
        <v>87</v>
      </c>
      <c r="C55" t="s">
        <v>94</v>
      </c>
      <c r="D55" t="s">
        <v>88</v>
      </c>
      <c r="E55" t="s">
        <v>90</v>
      </c>
      <c r="F55" t="s">
        <v>89</v>
      </c>
      <c r="G55" t="s">
        <v>91</v>
      </c>
      <c r="H55" t="s">
        <v>92</v>
      </c>
      <c r="I55" t="s">
        <v>93</v>
      </c>
      <c r="L55" t="s">
        <v>98</v>
      </c>
      <c r="M55" t="s">
        <v>87</v>
      </c>
      <c r="N55" t="s">
        <v>94</v>
      </c>
      <c r="O55" t="s">
        <v>88</v>
      </c>
      <c r="P55" t="s">
        <v>90</v>
      </c>
      <c r="Q55" t="s">
        <v>89</v>
      </c>
      <c r="R55" t="s">
        <v>91</v>
      </c>
      <c r="S55" t="s">
        <v>92</v>
      </c>
      <c r="T55" t="s">
        <v>93</v>
      </c>
    </row>
    <row r="56" spans="1:20" x14ac:dyDescent="0.2">
      <c r="A56" t="s">
        <v>9</v>
      </c>
      <c r="B56">
        <v>6</v>
      </c>
      <c r="C56">
        <f>B56/$F$40</f>
        <v>0.6</v>
      </c>
      <c r="D56">
        <v>4</v>
      </c>
      <c r="E56">
        <f>D56/B56</f>
        <v>0.66666666666666663</v>
      </c>
      <c r="F56">
        <v>2</v>
      </c>
      <c r="G56">
        <f>F56/B56</f>
        <v>0.33333333333333331</v>
      </c>
      <c r="H56">
        <f>-E56*LOG(E56,2)-G56*LOG(G56,2)</f>
        <v>0.91829583405448956</v>
      </c>
      <c r="I56">
        <f>$F$41-C56*H56-C57*H57-C58*H58</f>
        <v>0.1735337493509595</v>
      </c>
      <c r="L56" t="s">
        <v>12</v>
      </c>
      <c r="M56">
        <v>6</v>
      </c>
      <c r="N56">
        <f>M56/$F$40</f>
        <v>0.6</v>
      </c>
      <c r="O56">
        <v>3</v>
      </c>
      <c r="P56">
        <f>O56/M56</f>
        <v>0.5</v>
      </c>
      <c r="Q56">
        <v>3</v>
      </c>
      <c r="R56">
        <f>Q56/M56</f>
        <v>0.5</v>
      </c>
      <c r="S56">
        <f>-P56*LOG(P56,2)-R56*LOG(R56,2)</f>
        <v>1</v>
      </c>
      <c r="T56">
        <f>$F$41-N56*S56-N57*S57-N58*S58</f>
        <v>0</v>
      </c>
    </row>
    <row r="57" spans="1:20" x14ac:dyDescent="0.2">
      <c r="A57" t="s">
        <v>15</v>
      </c>
      <c r="B57">
        <v>3</v>
      </c>
      <c r="C57">
        <f t="shared" ref="C57:C58" si="15">B57/$F$40</f>
        <v>0.3</v>
      </c>
      <c r="D57">
        <v>1</v>
      </c>
      <c r="E57">
        <f t="shared" ref="E57:E58" si="16">D57/B57</f>
        <v>0.33333333333333331</v>
      </c>
      <c r="F57">
        <v>2</v>
      </c>
      <c r="G57">
        <f t="shared" ref="G57:G58" si="17">F57/B57</f>
        <v>0.66666666666666663</v>
      </c>
      <c r="H57">
        <f t="shared" ref="H57" si="18">-E57*LOG(E57,2)-G57*LOG(G57,2)</f>
        <v>0.91829583405448956</v>
      </c>
      <c r="L57" t="s">
        <v>19</v>
      </c>
      <c r="M57">
        <v>4</v>
      </c>
      <c r="N57">
        <f t="shared" ref="N57:N58" si="19">M57/$F$40</f>
        <v>0.4</v>
      </c>
      <c r="O57">
        <v>2</v>
      </c>
      <c r="P57">
        <f t="shared" ref="P57:P58" si="20">O57/M57</f>
        <v>0.5</v>
      </c>
      <c r="Q57">
        <v>2</v>
      </c>
      <c r="R57">
        <f t="shared" ref="R57:R58" si="21">Q57/M57</f>
        <v>0.5</v>
      </c>
      <c r="S57">
        <f>IFERROR(-P57*LOG(P57,2)-R57*LOG(R57,2),0)</f>
        <v>1</v>
      </c>
    </row>
    <row r="58" spans="1:20" x14ac:dyDescent="0.2">
      <c r="A58" t="s">
        <v>23</v>
      </c>
      <c r="B58">
        <v>1</v>
      </c>
      <c r="C58">
        <f t="shared" si="15"/>
        <v>0.1</v>
      </c>
      <c r="D58">
        <v>0</v>
      </c>
      <c r="E58">
        <f t="shared" si="16"/>
        <v>0</v>
      </c>
      <c r="F58">
        <v>1</v>
      </c>
      <c r="G58">
        <f t="shared" si="17"/>
        <v>1</v>
      </c>
      <c r="H58">
        <f>IFERROR(-E58*LOG(E58,2)-G58*LOG(G58,2),0)</f>
        <v>0</v>
      </c>
    </row>
    <row r="61" spans="1:20" x14ac:dyDescent="0.2">
      <c r="A61" t="s">
        <v>99</v>
      </c>
    </row>
    <row r="62" spans="1:20" x14ac:dyDescent="0.2">
      <c r="A62" t="s">
        <v>100</v>
      </c>
    </row>
    <row r="64" spans="1:20" x14ac:dyDescent="0.2">
      <c r="A64" t="s">
        <v>26</v>
      </c>
      <c r="B64" t="s">
        <v>0</v>
      </c>
      <c r="C64" t="s">
        <v>1</v>
      </c>
      <c r="D64" t="s">
        <v>2</v>
      </c>
      <c r="E64" t="s">
        <v>3</v>
      </c>
      <c r="F64" t="s">
        <v>97</v>
      </c>
      <c r="G64" t="s">
        <v>5</v>
      </c>
      <c r="H64" t="s">
        <v>27</v>
      </c>
      <c r="I64" t="s">
        <v>28</v>
      </c>
      <c r="J64" t="s">
        <v>6</v>
      </c>
      <c r="K64" t="s">
        <v>101</v>
      </c>
    </row>
    <row r="65" spans="1:11" x14ac:dyDescent="0.2">
      <c r="A65">
        <v>4</v>
      </c>
      <c r="B65" t="s">
        <v>7</v>
      </c>
      <c r="C65" t="s">
        <v>8</v>
      </c>
      <c r="D65" t="s">
        <v>15</v>
      </c>
      <c r="E65" t="s">
        <v>10</v>
      </c>
      <c r="F65" t="s">
        <v>11</v>
      </c>
      <c r="G65" t="s">
        <v>12</v>
      </c>
      <c r="H65">
        <v>0.60799999999999998</v>
      </c>
      <c r="I65">
        <v>0.318</v>
      </c>
      <c r="J65" t="s">
        <v>13</v>
      </c>
      <c r="K65" t="s">
        <v>102</v>
      </c>
    </row>
    <row r="66" spans="1:11" x14ac:dyDescent="0.2">
      <c r="A66">
        <v>5</v>
      </c>
      <c r="B66" t="s">
        <v>16</v>
      </c>
      <c r="C66" t="s">
        <v>8</v>
      </c>
      <c r="D66" t="s">
        <v>9</v>
      </c>
      <c r="E66" t="s">
        <v>10</v>
      </c>
      <c r="F66" t="s">
        <v>11</v>
      </c>
      <c r="G66" t="s">
        <v>12</v>
      </c>
      <c r="H66">
        <v>0.55600000000000005</v>
      </c>
      <c r="I66">
        <v>0.215</v>
      </c>
      <c r="J66" t="s">
        <v>13</v>
      </c>
      <c r="K66" t="s">
        <v>102</v>
      </c>
    </row>
    <row r="67" spans="1:11" x14ac:dyDescent="0.2">
      <c r="A67">
        <v>8</v>
      </c>
      <c r="B67" t="s">
        <v>14</v>
      </c>
      <c r="C67" t="s">
        <v>17</v>
      </c>
      <c r="D67" t="s">
        <v>9</v>
      </c>
      <c r="E67" t="s">
        <v>10</v>
      </c>
      <c r="F67" t="s">
        <v>18</v>
      </c>
      <c r="G67" t="s">
        <v>12</v>
      </c>
      <c r="H67">
        <v>0.437</v>
      </c>
      <c r="I67">
        <v>0.21099999999999999</v>
      </c>
      <c r="J67" t="s">
        <v>13</v>
      </c>
      <c r="K67" t="s">
        <v>103</v>
      </c>
    </row>
    <row r="68" spans="1:11" x14ac:dyDescent="0.2">
      <c r="A68">
        <v>9</v>
      </c>
      <c r="B68" t="s">
        <v>14</v>
      </c>
      <c r="C68" t="s">
        <v>17</v>
      </c>
      <c r="D68" t="s">
        <v>15</v>
      </c>
      <c r="E68" t="s">
        <v>20</v>
      </c>
      <c r="F68" t="s">
        <v>18</v>
      </c>
      <c r="G68" t="s">
        <v>12</v>
      </c>
      <c r="H68">
        <v>0.66600000000000004</v>
      </c>
      <c r="I68">
        <v>9.0999999999999998E-2</v>
      </c>
      <c r="J68" t="s">
        <v>21</v>
      </c>
      <c r="K68" t="s">
        <v>102</v>
      </c>
    </row>
    <row r="69" spans="1:11" x14ac:dyDescent="0.2">
      <c r="A69">
        <v>11</v>
      </c>
      <c r="B69" t="s">
        <v>16</v>
      </c>
      <c r="C69" t="s">
        <v>22</v>
      </c>
      <c r="D69" t="s">
        <v>23</v>
      </c>
      <c r="E69" t="s">
        <v>25</v>
      </c>
      <c r="F69" t="s">
        <v>24</v>
      </c>
      <c r="G69" t="s">
        <v>12</v>
      </c>
      <c r="H69">
        <v>0.245</v>
      </c>
      <c r="I69">
        <v>5.7000000000000002E-2</v>
      </c>
      <c r="J69" t="s">
        <v>21</v>
      </c>
      <c r="K69" t="s">
        <v>104</v>
      </c>
    </row>
    <row r="70" spans="1:11" x14ac:dyDescent="0.2">
      <c r="A70">
        <v>12</v>
      </c>
      <c r="B70" t="s">
        <v>16</v>
      </c>
      <c r="C70" t="s">
        <v>8</v>
      </c>
      <c r="D70" t="s">
        <v>9</v>
      </c>
      <c r="E70" t="s">
        <v>25</v>
      </c>
      <c r="F70" t="s">
        <v>24</v>
      </c>
      <c r="G70" t="s">
        <v>19</v>
      </c>
      <c r="H70">
        <v>0.34300000000000003</v>
      </c>
      <c r="I70">
        <v>9.9000000000000005E-2</v>
      </c>
      <c r="J70" t="s">
        <v>21</v>
      </c>
      <c r="K70" t="s">
        <v>104</v>
      </c>
    </row>
    <row r="71" spans="1:11" x14ac:dyDescent="0.2">
      <c r="A71">
        <v>13</v>
      </c>
      <c r="B71" t="s">
        <v>7</v>
      </c>
      <c r="C71" t="s">
        <v>17</v>
      </c>
      <c r="D71" t="s">
        <v>9</v>
      </c>
      <c r="E71" t="s">
        <v>20</v>
      </c>
      <c r="F71" t="s">
        <v>11</v>
      </c>
      <c r="G71" t="s">
        <v>12</v>
      </c>
      <c r="H71">
        <v>0.63</v>
      </c>
      <c r="I71">
        <v>0.161</v>
      </c>
      <c r="J71" t="s">
        <v>21</v>
      </c>
      <c r="K71" t="s">
        <v>102</v>
      </c>
    </row>
    <row r="73" spans="1:11" x14ac:dyDescent="0.2">
      <c r="A73" t="s">
        <v>105</v>
      </c>
    </row>
    <row r="74" spans="1:11" x14ac:dyDescent="0.2">
      <c r="A74" t="s">
        <v>106</v>
      </c>
    </row>
  </sheetData>
  <autoFilter ref="A25:K35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20"/>
  <sheetViews>
    <sheetView topLeftCell="A3" workbookViewId="0">
      <selection activeCell="P16" sqref="P16"/>
    </sheetView>
  </sheetViews>
  <sheetFormatPr defaultRowHeight="14.25" x14ac:dyDescent="0.2"/>
  <cols>
    <col min="1" max="1" width="12.25" bestFit="1" customWidth="1"/>
    <col min="6" max="6" width="12.25" bestFit="1" customWidth="1"/>
  </cols>
  <sheetData>
    <row r="4" spans="7:10" x14ac:dyDescent="0.2">
      <c r="J4" s="2" t="s">
        <v>109</v>
      </c>
    </row>
    <row r="8" spans="7:10" x14ac:dyDescent="0.2">
      <c r="I8" s="2" t="s">
        <v>110</v>
      </c>
    </row>
    <row r="12" spans="7:10" x14ac:dyDescent="0.2">
      <c r="H12" s="2" t="s">
        <v>111</v>
      </c>
    </row>
    <row r="16" spans="7:10" x14ac:dyDescent="0.2">
      <c r="G16" t="s">
        <v>108</v>
      </c>
    </row>
    <row r="20" spans="6:6" x14ac:dyDescent="0.2">
      <c r="F20" s="1" t="s">
        <v>107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20" sqref="C20"/>
    </sheetView>
  </sheetViews>
  <sheetFormatPr defaultRowHeight="14.25" x14ac:dyDescent="0.2"/>
  <sheetData>
    <row r="1" spans="1:10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27</v>
      </c>
      <c r="I1" t="s">
        <v>28</v>
      </c>
      <c r="J1" t="s">
        <v>6</v>
      </c>
    </row>
    <row r="2" spans="1:10" x14ac:dyDescent="0.2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>
        <v>0.69699999999999995</v>
      </c>
      <c r="I2">
        <v>0.46</v>
      </c>
      <c r="J2" t="s">
        <v>13</v>
      </c>
    </row>
    <row r="3" spans="1:10" x14ac:dyDescent="0.2">
      <c r="A3">
        <v>2</v>
      </c>
      <c r="B3" t="s">
        <v>14</v>
      </c>
      <c r="C3" t="s">
        <v>8</v>
      </c>
      <c r="D3" t="s">
        <v>15</v>
      </c>
      <c r="E3" t="s">
        <v>10</v>
      </c>
      <c r="F3" t="s">
        <v>11</v>
      </c>
      <c r="G3" t="s">
        <v>12</v>
      </c>
      <c r="H3">
        <v>0.77400000000000002</v>
      </c>
      <c r="I3">
        <v>0.376</v>
      </c>
      <c r="J3" t="s">
        <v>13</v>
      </c>
    </row>
    <row r="4" spans="1:10" x14ac:dyDescent="0.2">
      <c r="A4">
        <v>3</v>
      </c>
      <c r="B4" t="s">
        <v>14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>
        <v>0.63400000000000001</v>
      </c>
      <c r="I4">
        <v>0.26400000000000001</v>
      </c>
      <c r="J4" t="s">
        <v>13</v>
      </c>
    </row>
    <row r="5" spans="1:10" x14ac:dyDescent="0.2">
      <c r="A5">
        <v>4</v>
      </c>
      <c r="B5" t="s">
        <v>7</v>
      </c>
      <c r="C5" t="s">
        <v>8</v>
      </c>
      <c r="D5" t="s">
        <v>15</v>
      </c>
      <c r="E5" t="s">
        <v>10</v>
      </c>
      <c r="F5" t="s">
        <v>11</v>
      </c>
      <c r="G5" t="s">
        <v>12</v>
      </c>
      <c r="H5">
        <v>0.60799999999999998</v>
      </c>
      <c r="I5">
        <v>0.318</v>
      </c>
      <c r="J5" t="s">
        <v>13</v>
      </c>
    </row>
    <row r="6" spans="1:10" x14ac:dyDescent="0.2">
      <c r="A6">
        <v>5</v>
      </c>
      <c r="B6" t="s">
        <v>16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>
        <v>0.55600000000000005</v>
      </c>
      <c r="I6">
        <v>0.215</v>
      </c>
      <c r="J6" t="s">
        <v>13</v>
      </c>
    </row>
    <row r="7" spans="1:10" x14ac:dyDescent="0.2">
      <c r="A7">
        <v>6</v>
      </c>
      <c r="B7" t="s">
        <v>7</v>
      </c>
      <c r="C7" t="s">
        <v>17</v>
      </c>
      <c r="D7" t="s">
        <v>9</v>
      </c>
      <c r="E7" t="s">
        <v>10</v>
      </c>
      <c r="F7" t="s">
        <v>18</v>
      </c>
      <c r="G7" t="s">
        <v>19</v>
      </c>
      <c r="H7">
        <v>0.40300000000000002</v>
      </c>
      <c r="I7">
        <v>0.23699999999999999</v>
      </c>
      <c r="J7" t="s">
        <v>13</v>
      </c>
    </row>
    <row r="8" spans="1:10" x14ac:dyDescent="0.2">
      <c r="A8">
        <v>7</v>
      </c>
      <c r="B8" t="s">
        <v>14</v>
      </c>
      <c r="C8" t="s">
        <v>17</v>
      </c>
      <c r="D8" t="s">
        <v>9</v>
      </c>
      <c r="E8" t="s">
        <v>20</v>
      </c>
      <c r="F8" t="s">
        <v>18</v>
      </c>
      <c r="G8" t="s">
        <v>19</v>
      </c>
      <c r="H8">
        <v>0.48099999999999998</v>
      </c>
      <c r="I8">
        <v>0.14899999999999999</v>
      </c>
      <c r="J8" t="s">
        <v>13</v>
      </c>
    </row>
    <row r="9" spans="1:10" x14ac:dyDescent="0.2">
      <c r="A9">
        <v>8</v>
      </c>
      <c r="B9" t="s">
        <v>14</v>
      </c>
      <c r="C9" t="s">
        <v>17</v>
      </c>
      <c r="D9" t="s">
        <v>9</v>
      </c>
      <c r="E9" t="s">
        <v>10</v>
      </c>
      <c r="F9" t="s">
        <v>18</v>
      </c>
      <c r="G9" t="s">
        <v>12</v>
      </c>
      <c r="H9">
        <v>0.437</v>
      </c>
      <c r="I9">
        <v>0.21099999999999999</v>
      </c>
      <c r="J9" t="s">
        <v>13</v>
      </c>
    </row>
    <row r="10" spans="1:10" x14ac:dyDescent="0.2">
      <c r="A10">
        <v>9</v>
      </c>
      <c r="B10" t="s">
        <v>14</v>
      </c>
      <c r="C10" t="s">
        <v>17</v>
      </c>
      <c r="D10" t="s">
        <v>15</v>
      </c>
      <c r="E10" t="s">
        <v>20</v>
      </c>
      <c r="F10" t="s">
        <v>18</v>
      </c>
      <c r="G10" t="s">
        <v>12</v>
      </c>
      <c r="H10">
        <v>0.66600000000000004</v>
      </c>
      <c r="I10">
        <v>9.0999999999999998E-2</v>
      </c>
      <c r="J10" t="s">
        <v>21</v>
      </c>
    </row>
    <row r="11" spans="1:10" x14ac:dyDescent="0.2">
      <c r="A11">
        <v>10</v>
      </c>
      <c r="B11" t="s">
        <v>7</v>
      </c>
      <c r="C11" t="s">
        <v>22</v>
      </c>
      <c r="D11" t="s">
        <v>23</v>
      </c>
      <c r="E11" t="s">
        <v>10</v>
      </c>
      <c r="F11" t="s">
        <v>24</v>
      </c>
      <c r="G11" t="s">
        <v>19</v>
      </c>
      <c r="H11">
        <v>0.24299999999999999</v>
      </c>
      <c r="I11">
        <v>0.26700000000000002</v>
      </c>
      <c r="J11" t="s">
        <v>21</v>
      </c>
    </row>
    <row r="12" spans="1:10" x14ac:dyDescent="0.2">
      <c r="A12">
        <v>11</v>
      </c>
      <c r="B12" t="s">
        <v>16</v>
      </c>
      <c r="C12" t="s">
        <v>22</v>
      </c>
      <c r="D12" t="s">
        <v>23</v>
      </c>
      <c r="E12" t="s">
        <v>25</v>
      </c>
      <c r="F12" t="s">
        <v>24</v>
      </c>
      <c r="G12" t="s">
        <v>12</v>
      </c>
      <c r="H12">
        <v>0.245</v>
      </c>
      <c r="I12">
        <v>5.7000000000000002E-2</v>
      </c>
      <c r="J12" t="s">
        <v>21</v>
      </c>
    </row>
    <row r="13" spans="1:10" x14ac:dyDescent="0.2">
      <c r="A13">
        <v>12</v>
      </c>
      <c r="B13" t="s">
        <v>16</v>
      </c>
      <c r="C13" t="s">
        <v>8</v>
      </c>
      <c r="D13" t="s">
        <v>9</v>
      </c>
      <c r="E13" t="s">
        <v>25</v>
      </c>
      <c r="F13" t="s">
        <v>24</v>
      </c>
      <c r="G13" t="s">
        <v>19</v>
      </c>
      <c r="H13">
        <v>0.34300000000000003</v>
      </c>
      <c r="I13">
        <v>9.9000000000000005E-2</v>
      </c>
      <c r="J13" t="s">
        <v>21</v>
      </c>
    </row>
    <row r="14" spans="1:10" x14ac:dyDescent="0.2">
      <c r="A14">
        <v>13</v>
      </c>
      <c r="B14" t="s">
        <v>7</v>
      </c>
      <c r="C14" t="s">
        <v>17</v>
      </c>
      <c r="D14" t="s">
        <v>9</v>
      </c>
      <c r="E14" t="s">
        <v>20</v>
      </c>
      <c r="F14" t="s">
        <v>11</v>
      </c>
      <c r="G14" t="s">
        <v>12</v>
      </c>
      <c r="H14">
        <v>0.63</v>
      </c>
      <c r="I14">
        <v>0.161</v>
      </c>
      <c r="J14" t="s">
        <v>21</v>
      </c>
    </row>
    <row r="15" spans="1:10" x14ac:dyDescent="0.2">
      <c r="A15">
        <v>14</v>
      </c>
      <c r="B15" t="s">
        <v>16</v>
      </c>
      <c r="C15" t="s">
        <v>17</v>
      </c>
      <c r="D15" t="s">
        <v>15</v>
      </c>
      <c r="E15" t="s">
        <v>20</v>
      </c>
      <c r="F15" t="s">
        <v>11</v>
      </c>
      <c r="G15" t="s">
        <v>12</v>
      </c>
      <c r="H15">
        <v>0.65700000000000003</v>
      </c>
      <c r="I15">
        <v>0.19800000000000001</v>
      </c>
      <c r="J15" t="s">
        <v>21</v>
      </c>
    </row>
    <row r="16" spans="1:10" x14ac:dyDescent="0.2">
      <c r="A16">
        <v>15</v>
      </c>
      <c r="B16" t="s">
        <v>14</v>
      </c>
      <c r="C16" t="s">
        <v>17</v>
      </c>
      <c r="D16" t="s">
        <v>9</v>
      </c>
      <c r="E16" t="s">
        <v>10</v>
      </c>
      <c r="F16" t="s">
        <v>18</v>
      </c>
      <c r="G16" t="s">
        <v>19</v>
      </c>
      <c r="H16">
        <v>0.36</v>
      </c>
      <c r="I16">
        <v>0.37</v>
      </c>
      <c r="J16" t="s">
        <v>21</v>
      </c>
    </row>
    <row r="17" spans="1:10" x14ac:dyDescent="0.2">
      <c r="A17">
        <v>16</v>
      </c>
      <c r="B17" t="s">
        <v>16</v>
      </c>
      <c r="C17" t="s">
        <v>8</v>
      </c>
      <c r="D17" t="s">
        <v>9</v>
      </c>
      <c r="E17" t="s">
        <v>25</v>
      </c>
      <c r="F17" t="s">
        <v>24</v>
      </c>
      <c r="G17" t="s">
        <v>12</v>
      </c>
      <c r="H17">
        <v>0.59299999999999997</v>
      </c>
      <c r="I17">
        <v>4.2000000000000003E-2</v>
      </c>
      <c r="J17" t="s">
        <v>21</v>
      </c>
    </row>
    <row r="18" spans="1:10" x14ac:dyDescent="0.2">
      <c r="A18">
        <v>17</v>
      </c>
      <c r="B18" t="s">
        <v>7</v>
      </c>
      <c r="C18" t="s">
        <v>8</v>
      </c>
      <c r="D18" t="s">
        <v>15</v>
      </c>
      <c r="E18" t="s">
        <v>20</v>
      </c>
      <c r="F18" t="s">
        <v>18</v>
      </c>
      <c r="G18" t="s">
        <v>12</v>
      </c>
      <c r="H18">
        <v>0.71899999999999997</v>
      </c>
      <c r="I18">
        <v>103</v>
      </c>
      <c r="J18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data1（ID3）</vt:lpstr>
      <vt:lpstr>data2（剪枝）</vt:lpstr>
      <vt:lpstr>Sheet2</vt:lpstr>
      <vt:lpstr>data3（离散化）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tjuser</dc:creator>
  <cp:lastModifiedBy>tjuser</cp:lastModifiedBy>
  <dcterms:created xsi:type="dcterms:W3CDTF">2021-07-22T08:22:01Z</dcterms:created>
  <dcterms:modified xsi:type="dcterms:W3CDTF">2021-07-24T08:04:49Z</dcterms:modified>
</cp:coreProperties>
</file>