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веты на форму (4)" sheetId="1" r:id="rId3"/>
    <sheet state="visible" name="Ответы на форму (3)" sheetId="2" r:id="rId4"/>
    <sheet state="visible" name="Ответы на форму (2)" sheetId="3" r:id="rId5"/>
    <sheet state="visible" name="Ответы на форму (1)" sheetId="4" r:id="rId6"/>
  </sheets>
  <definedNames/>
  <calcPr/>
</workbook>
</file>

<file path=xl/sharedStrings.xml><?xml version="1.0" encoding="utf-8"?>
<sst xmlns="http://schemas.openxmlformats.org/spreadsheetml/2006/main" count="366" uniqueCount="250">
  <si>
    <t>Отметка времени</t>
  </si>
  <si>
    <t>Имя</t>
  </si>
  <si>
    <t>Номер телефона</t>
  </si>
  <si>
    <t>Город</t>
  </si>
  <si>
    <t>Снежколеп двойной 52 грн</t>
  </si>
  <si>
    <t>Снежколеп "Снеговик" 35,9 грн</t>
  </si>
  <si>
    <t>Снежколеп Hello Kitty 24,9 грн</t>
  </si>
  <si>
    <t>Ледянки 31,9 грн</t>
  </si>
  <si>
    <t>Номер Телефона</t>
  </si>
  <si>
    <t>Настольная игра Базікало 59 грн</t>
  </si>
  <si>
    <t>Пакет подарочный бумажный  "С Новым годом" 31*40*12см 29 грн</t>
  </si>
  <si>
    <t>Валентина</t>
  </si>
  <si>
    <t>Пакет-коробка подарочный "Gift" 18*12*9см  17 грн</t>
  </si>
  <si>
    <t>Пакет-коробка подарочный "Gift" 27*20*13см  29 грн</t>
  </si>
  <si>
    <t>Днепр</t>
  </si>
  <si>
    <t>Пакет-коробка подарочный "С Новым годом" 27*20*13см 29 грн</t>
  </si>
  <si>
    <t>Пакет подарочный бумажный под бутылку 36*13*8см 15 грн</t>
  </si>
  <si>
    <t>3 шт разрого цвета все</t>
  </si>
  <si>
    <t>Ваш город</t>
  </si>
  <si>
    <t>Мария Рудкова</t>
  </si>
  <si>
    <t>Наталья</t>
  </si>
  <si>
    <t>2 голубых</t>
  </si>
  <si>
    <t>3шт разных цветов</t>
  </si>
  <si>
    <t>1 шт розовый</t>
  </si>
  <si>
    <t>+380971662037</t>
  </si>
  <si>
    <t>4 шт</t>
  </si>
  <si>
    <t>3 шт.</t>
  </si>
  <si>
    <t>3шт</t>
  </si>
  <si>
    <t>Бельтюгова Александра</t>
  </si>
  <si>
    <t>2 шт розовые</t>
  </si>
  <si>
    <t>Настольная Игра Не прогав 59 грн</t>
  </si>
  <si>
    <t>Настольная игра Козацька Січ 49 грн</t>
  </si>
  <si>
    <t>Настольная игра Веселые Овцы 39 грн</t>
  </si>
  <si>
    <t>Пазл Карта Украины DoDo 109грн</t>
  </si>
  <si>
    <t xml:space="preserve">Пазл Мира </t>
  </si>
  <si>
    <t>Настольная игра Домино  39 грн</t>
  </si>
  <si>
    <t>Настольная игра Лото DoDo 39 грн</t>
  </si>
  <si>
    <t>Настольна игра карта Мира DoDo 109 грн</t>
  </si>
  <si>
    <t/>
  </si>
  <si>
    <t>Настольна игра МЕМО DoDo 39 грн</t>
  </si>
  <si>
    <t>Настольна ига Веселы Овцы 49 грн</t>
  </si>
  <si>
    <t xml:space="preserve">Анастасия </t>
  </si>
  <si>
    <t>Да</t>
  </si>
  <si>
    <t xml:space="preserve">Таня </t>
  </si>
  <si>
    <t xml:space="preserve">1 шт </t>
  </si>
  <si>
    <t>Мироненко</t>
  </si>
  <si>
    <t>Юлия</t>
  </si>
  <si>
    <t>1 шт</t>
  </si>
  <si>
    <t xml:space="preserve">Ирина </t>
  </si>
  <si>
    <t xml:space="preserve">1 игра козацька січ </t>
  </si>
  <si>
    <t>Яна</t>
  </si>
  <si>
    <t xml:space="preserve">068-68-028-66 </t>
  </si>
  <si>
    <t>1, желательно зеленый</t>
  </si>
  <si>
    <t>Анна</t>
  </si>
  <si>
    <t>Розовый Китти 2шт</t>
  </si>
  <si>
    <t>Ирина Волошина</t>
  </si>
  <si>
    <t>Снежколеп двойной 52 грн - 1шт</t>
  </si>
  <si>
    <t>Елена Шилова</t>
  </si>
  <si>
    <t>+380503835406</t>
  </si>
  <si>
    <t>50 штук</t>
  </si>
  <si>
    <t>+380669328608</t>
  </si>
  <si>
    <t>2 шт ( нижние)</t>
  </si>
  <si>
    <t>1 шт ( нижний слева)</t>
  </si>
  <si>
    <t>5 шт</t>
  </si>
  <si>
    <t>510 грн</t>
  </si>
  <si>
    <t>Наталия Саркисян</t>
  </si>
  <si>
    <t>Да, 1 шт</t>
  </si>
  <si>
    <t>Любовь</t>
  </si>
  <si>
    <t>+</t>
  </si>
  <si>
    <t>Ирина</t>
  </si>
  <si>
    <t>096-728-41-20</t>
  </si>
  <si>
    <t>1 штука</t>
  </si>
  <si>
    <t>Лариса</t>
  </si>
  <si>
    <t>1шт</t>
  </si>
  <si>
    <t>Оксана</t>
  </si>
  <si>
    <t>Овсиенко Анна</t>
  </si>
  <si>
    <t>1 шт.</t>
  </si>
  <si>
    <t>±380997685223</t>
  </si>
  <si>
    <t>067-307-36-70</t>
  </si>
  <si>
    <t xml:space="preserve">Евгения </t>
  </si>
  <si>
    <t>Снеголепы 236,6 грн</t>
  </si>
  <si>
    <t>Киев</t>
  </si>
  <si>
    <t>Настольная игра Базікало 59 грн - 1шт</t>
  </si>
  <si>
    <t>Настольная Игра Не прогав 59 грн - 1шт</t>
  </si>
  <si>
    <t>Форма для хлеба "Батон" 28*15*7см</t>
  </si>
  <si>
    <t>49 грн</t>
  </si>
  <si>
    <t>285, 6 грн</t>
  </si>
  <si>
    <t>Irina Voloshyna</t>
  </si>
  <si>
    <t>Форма силикон для печенья "Барни" 20шт/л 28*29.5*2см 89 грн</t>
  </si>
  <si>
    <t>оплочено</t>
  </si>
  <si>
    <t>IKEA</t>
  </si>
  <si>
    <t>1.Настольная игра Не Прогав   59 грн</t>
  </si>
  <si>
    <t>2.Настольная игра Базікало 59 грн</t>
  </si>
  <si>
    <t>3. Снежколеп 37см, двойной шар 52 грн</t>
  </si>
  <si>
    <t>4. Дженга цветная 314 грн</t>
  </si>
  <si>
    <t>Форма разъемная "Квадрат" 26*26*7см 89 грн</t>
  </si>
  <si>
    <t>Света</t>
  </si>
  <si>
    <t>Адрес электронной почты</t>
  </si>
  <si>
    <t>Пластилін зі стеком, 16кол., 320г НеЗнайка 35 грн</t>
  </si>
  <si>
    <t>Пластилин супер легкий, набор с формочками, 9цв. 39 грн</t>
  </si>
  <si>
    <t>Пластилин "Классика" 12 цв. 240 г 7С331-08, со стеком, 42 грн</t>
  </si>
  <si>
    <t>Пластилин 6цветов(стиков),формочки,тарелка,инструм, 4вида(LP, PP,FR,HK),в кор, 21-15-5см  69 грн</t>
  </si>
  <si>
    <t>Снежколеп .Снеговик 35,9 грн</t>
  </si>
  <si>
    <t>отдать Тане Джумаевой</t>
  </si>
  <si>
    <t>Наталья Саркисян</t>
  </si>
  <si>
    <t>Аня</t>
  </si>
  <si>
    <t>Таня</t>
  </si>
  <si>
    <t>Песок кинетический 79 грн</t>
  </si>
  <si>
    <t>1шт картинка с машинками</t>
  </si>
  <si>
    <t>Триплан Robotime 199 грн</t>
  </si>
  <si>
    <t>Надежда Бордун</t>
  </si>
  <si>
    <t>2 пачки</t>
  </si>
  <si>
    <t xml:space="preserve">3  упаковки незнайка </t>
  </si>
  <si>
    <t>Банка 39 грн</t>
  </si>
  <si>
    <t>Лариса Лябах</t>
  </si>
  <si>
    <t>Анна Клиент 2</t>
  </si>
  <si>
    <t xml:space="preserve">Анна Макияж </t>
  </si>
  <si>
    <t>Павлин</t>
  </si>
  <si>
    <t xml:space="preserve">Полотенце кухонное 65см  12 шт разные 29 грн </t>
  </si>
  <si>
    <t>330,6 грн</t>
  </si>
  <si>
    <t>пред заказ</t>
  </si>
  <si>
    <t>НАТАША</t>
  </si>
  <si>
    <t>24.11.17, в 14.57. 168 грн</t>
  </si>
  <si>
    <t>1 Ситечко для чая силикон "Клубничка" 6*5*2см 21 грн</t>
  </si>
  <si>
    <t>2. Ситечко для чая силикон "Лимон" 19 грн 2 шт</t>
  </si>
  <si>
    <t>3. Настольна игра карта Мира DoDo 109 грн</t>
  </si>
  <si>
    <t>168 грн</t>
  </si>
  <si>
    <t>Карта с наклеками 129 грн</t>
  </si>
  <si>
    <t>Манжелей Валентина 496 грн</t>
  </si>
  <si>
    <t>Мафия  12 грн</t>
  </si>
  <si>
    <t>Не прогав 59 грн</t>
  </si>
  <si>
    <t>1. Соковыжималка ручная 46  грн</t>
  </si>
  <si>
    <t>Анна Овсиенко</t>
  </si>
  <si>
    <t>2. Ситечко для чая силикон "Лимон" 19 грн</t>
  </si>
  <si>
    <t>3. Пазл мира 99 грн</t>
  </si>
  <si>
    <t>164 грн</t>
  </si>
  <si>
    <t>пластелин 35 грн</t>
  </si>
  <si>
    <t>70 грн</t>
  </si>
  <si>
    <t>Нина</t>
  </si>
  <si>
    <t>Карандаши акварельные двухсторонние треугольные 12 шт.24 цвета, Grip-Rite,Marco</t>
  </si>
  <si>
    <t>пт</t>
  </si>
  <si>
    <t>Попов Дмитро 528</t>
  </si>
  <si>
    <t>Оксана Ганичева</t>
  </si>
  <si>
    <t>Ступникова 290</t>
  </si>
  <si>
    <t>Женя Киев</t>
  </si>
  <si>
    <t>органайзер</t>
  </si>
  <si>
    <t>Карандаши 6 гр  12 wdMarco</t>
  </si>
  <si>
    <t>Волошина 176</t>
  </si>
  <si>
    <t>88 грн</t>
  </si>
  <si>
    <t>коврик силикон</t>
  </si>
  <si>
    <t>Анна клиент 2</t>
  </si>
  <si>
    <t>Ausiyenka 256</t>
  </si>
  <si>
    <t>нинзяго</t>
  </si>
  <si>
    <t>сб</t>
  </si>
  <si>
    <t>чемодан с косми</t>
  </si>
  <si>
    <t>палатка</t>
  </si>
  <si>
    <t>трек</t>
  </si>
  <si>
    <t>Лена</t>
  </si>
  <si>
    <t>Марина</t>
  </si>
  <si>
    <t>Ящик ПВХ для хранения вещей 25*20*17см</t>
  </si>
  <si>
    <t>Банка стекло "Чайная симфония" 700мл 4 шт 53 грн</t>
  </si>
  <si>
    <t>отправлено)</t>
  </si>
  <si>
    <t>Коврик для мокрой посуды "Хит" 38*50см</t>
  </si>
  <si>
    <t>Банка стекло "Чайная симфония" 350мл 2 шт 42 грн</t>
  </si>
  <si>
    <t>Карандаши простые марко в металлической коробке 59 грн</t>
  </si>
  <si>
    <t>Пенал синий 77 грн</t>
  </si>
  <si>
    <t>Форма силикон "Кексы" 12шт/листе 29.5*17*2.5см 59 грн</t>
  </si>
  <si>
    <t>Не прогав  59 грн</t>
  </si>
  <si>
    <t>Мафия 12 грн</t>
  </si>
  <si>
    <t>534 грн</t>
  </si>
  <si>
    <t>Сумка-чехол для обуви дорожный 35*12*9см</t>
  </si>
  <si>
    <t>Натали</t>
  </si>
  <si>
    <t>подобрать домики 3D</t>
  </si>
  <si>
    <t>Валя</t>
  </si>
  <si>
    <t>Заказ № 98313</t>
  </si>
  <si>
    <t>выдан</t>
  </si>
  <si>
    <t>Силиконовые  шнурки AntiLaces Kids, 38 мм, 12 шт, белые</t>
  </si>
  <si>
    <t>Силиконовые  шнурки AntiLaces Stars, 56,5 мм, 12 шт, коричневые</t>
  </si>
  <si>
    <t>Машинка-каталка LK-5</t>
  </si>
  <si>
    <t>Итого 290 грн</t>
  </si>
  <si>
    <t>Заказ № 98318</t>
  </si>
  <si>
    <t>оплочен</t>
  </si>
  <si>
    <t>1. Пакет подарочный бумажный под бутылку 12шт/уп "Новогодний" 12.8*36*8.4см 36 шт 11,09 грн</t>
  </si>
  <si>
    <t>2. Пакет подарочный бумажный под бутылку 12шт/уп "Иней" 12.8*36*8.4см - 24 шт 15 грн</t>
  </si>
  <si>
    <t>Итого 721,29 грн</t>
  </si>
  <si>
    <t>Заказ № 98315</t>
  </si>
  <si>
    <t>Юля Бубунец</t>
  </si>
  <si>
    <t>не оплочено+долг</t>
  </si>
  <si>
    <t>Пазл Карта Мира DoDo2 шт</t>
  </si>
  <si>
    <t>Итого 186 грн</t>
  </si>
  <si>
    <t>Заказ № 98317</t>
  </si>
  <si>
    <t>Inga</t>
  </si>
  <si>
    <t>Пазл Путешествуем Миром + книга</t>
  </si>
  <si>
    <t>129 грн</t>
  </si>
  <si>
    <t>Заказ № 98319</t>
  </si>
  <si>
    <t>Чашка Sturbucks 2 шт 49 грн</t>
  </si>
  <si>
    <t>159 грн</t>
  </si>
  <si>
    <t>Лябах Лариса</t>
  </si>
  <si>
    <t>Настольная игра Базікало 49 грн</t>
  </si>
  <si>
    <t>Настольная Игра Не прогав 49 грн</t>
  </si>
  <si>
    <t>Пазл Карта Украины DoDo 99грн</t>
  </si>
  <si>
    <t>Настольна ига Веселы Овцы 39 грн</t>
  </si>
  <si>
    <t>318 грн</t>
  </si>
  <si>
    <t>Твой заказ:</t>
  </si>
  <si>
    <t>Пазл Карта мира DoDo 99грн</t>
  </si>
  <si>
    <t>Настольная игра Козацька Січ 39 грн</t>
  </si>
  <si>
    <t>Павлин 99 грн</t>
  </si>
  <si>
    <t>319 грн</t>
  </si>
  <si>
    <t>Заказ № 98321</t>
  </si>
  <si>
    <t>Ирина Островская</t>
  </si>
  <si>
    <t>олх отправка</t>
  </si>
  <si>
    <t>1.Настольная игра Базікало 49 грн</t>
  </si>
  <si>
    <t>2.Настольная Игра Не прогав 49 грн</t>
  </si>
  <si>
    <t>3. Настольна игра МЕМО DoDo 34 грн</t>
  </si>
  <si>
    <t>нет</t>
  </si>
  <si>
    <t>4. Настольна игра карта Мира 99 грн</t>
  </si>
  <si>
    <t>5. Коврик силикон</t>
  </si>
  <si>
    <t>231 грн</t>
  </si>
  <si>
    <t xml:space="preserve">Головоломка 71 грн </t>
  </si>
  <si>
    <t>оплочена</t>
  </si>
  <si>
    <t>нет в наличии</t>
  </si>
  <si>
    <t>1. Банки 1 уп 99 грн</t>
  </si>
  <si>
    <t>2. Настольная игра Козацька Січ 39 грн</t>
  </si>
  <si>
    <t>3. Пластилін зі стеком, 16кол., 320г НеЗнайка 35 грн 3 шт</t>
  </si>
  <si>
    <t>4. Шнурки Kids черные 2 уп 59 грн</t>
  </si>
  <si>
    <t>361 грн</t>
  </si>
  <si>
    <t>Заказ</t>
  </si>
  <si>
    <t>Анна клиент2</t>
  </si>
  <si>
    <t>Пазл 4 в 1 Dodo</t>
  </si>
  <si>
    <t>124 грн</t>
  </si>
  <si>
    <t>Заказ № 98501</t>
  </si>
  <si>
    <t>Ольга</t>
  </si>
  <si>
    <t>Конструктор AUSINI 25904 поезд, фигурка, 666дет, в кор-ке, 49-38-7см 629 грн</t>
  </si>
  <si>
    <t>Пакет подарочный бумажный  "Рождество" 31*40*12см - бесплатно</t>
  </si>
  <si>
    <t>Итого 599 грн</t>
  </si>
  <si>
    <t xml:space="preserve">Заказ </t>
  </si>
  <si>
    <t>Самойлова Таня</t>
  </si>
  <si>
    <t>не оплочено</t>
  </si>
  <si>
    <t>Шкатулка 16-11,5-11см 159 грн 2шт</t>
  </si>
  <si>
    <t>Карандаши графитные 12 шт. 2Н - 8В в металлическом пенале, Raffine, Marco, 59грн</t>
  </si>
  <si>
    <t>377 грн</t>
  </si>
  <si>
    <t>359 грн со скидкой 5%</t>
  </si>
  <si>
    <t>Наталия Крамар</t>
  </si>
  <si>
    <t>Полярные Tomy 2 шт</t>
  </si>
  <si>
    <t>Пазл Tomy 2 шт</t>
  </si>
  <si>
    <t>Гараж  2 шт</t>
  </si>
  <si>
    <t xml:space="preserve">Кукла </t>
  </si>
  <si>
    <t>Пакет НГ 8 шт</t>
  </si>
  <si>
    <t>Итого:</t>
  </si>
  <si>
    <t>Со скидкой 10%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</si>
</sst>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.m"/>
  </numFmts>
  <fonts count="10">
    <font>
      <sz val="10.0"/>
      <color rgb="FF000000"/>
      <name val="Arial"/>
    </font>
    <font/>
    <font>
      <b/>
      <sz val="18.0"/>
    </font>
    <font>
      <b/>
    </font>
    <font>
      <name val="Arial"/>
    </font>
    <font>
      <color rgb="FF000000"/>
      <name val="Arial"/>
    </font>
    <font>
      <b/>
      <sz val="7.0"/>
      <color rgb="FF524A42"/>
      <name val="&quot;Trebuchet MS&quot;"/>
    </font>
    <font>
      <b/>
      <sz val="10.0"/>
      <color rgb="FF524A42"/>
      <name val="&quot;Trebuchet MS&quot;"/>
    </font>
    <font>
      <b/>
      <sz val="6.0"/>
      <color rgb="FF524A42"/>
      <name val="&quot;Trebuchet MS&quot;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2" numFmtId="165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4" fontId="5" numFmtId="165" xfId="0" applyAlignment="1" applyFont="1" applyNumberFormat="1">
      <alignment readingOrder="0"/>
    </xf>
    <xf borderId="0" fillId="2" fontId="1" numFmtId="0" xfId="0" applyFont="1"/>
    <xf borderId="0" fillId="4" fontId="9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4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>
        <v>43061.47070711806</v>
      </c>
      <c r="B2" s="2" t="s">
        <v>11</v>
      </c>
      <c r="C2" s="2">
        <v>6.76799928E8</v>
      </c>
      <c r="D2" s="2" t="s">
        <v>14</v>
      </c>
      <c r="F2" s="2" t="s">
        <v>17</v>
      </c>
      <c r="I2" s="2">
        <v>107.7</v>
      </c>
    </row>
    <row r="3">
      <c r="A3" s="1">
        <v>43061.47442758102</v>
      </c>
      <c r="B3" s="2" t="s">
        <v>19</v>
      </c>
      <c r="C3" s="2">
        <v>9.82988982E8</v>
      </c>
      <c r="D3" s="2" t="s">
        <v>14</v>
      </c>
      <c r="E3" s="2" t="s">
        <v>21</v>
      </c>
      <c r="F3" s="2" t="s">
        <v>22</v>
      </c>
      <c r="G3" s="2" t="s">
        <v>23</v>
      </c>
      <c r="I3" s="2">
        <v>236.6</v>
      </c>
    </row>
    <row r="4">
      <c r="A4" s="1">
        <v>43061.480270370375</v>
      </c>
      <c r="B4" s="2" t="s">
        <v>20</v>
      </c>
      <c r="C4" s="2" t="s">
        <v>24</v>
      </c>
      <c r="D4" s="2" t="s">
        <v>14</v>
      </c>
      <c r="F4" s="2" t="s">
        <v>25</v>
      </c>
      <c r="G4" s="2" t="s">
        <v>26</v>
      </c>
      <c r="H4" s="2" t="s">
        <v>27</v>
      </c>
      <c r="I4" s="2">
        <v>314.0</v>
      </c>
    </row>
    <row r="5">
      <c r="A5" s="1">
        <v>43061.525350173615</v>
      </c>
      <c r="B5" s="2" t="s">
        <v>28</v>
      </c>
      <c r="C5" s="2">
        <v>9.52265591E8</v>
      </c>
      <c r="D5" s="2" t="s">
        <v>14</v>
      </c>
      <c r="G5" s="2" t="s">
        <v>29</v>
      </c>
      <c r="I5" s="3">
        <v>50.0</v>
      </c>
    </row>
    <row r="6">
      <c r="A6" s="1">
        <v>43061.55652615741</v>
      </c>
      <c r="B6" s="2" t="s">
        <v>50</v>
      </c>
      <c r="C6" s="2" t="s">
        <v>51</v>
      </c>
      <c r="D6" s="2" t="s">
        <v>14</v>
      </c>
      <c r="F6" s="2" t="s">
        <v>52</v>
      </c>
    </row>
    <row r="7">
      <c r="A7" s="1">
        <v>43061.62044645833</v>
      </c>
      <c r="B7" s="2" t="s">
        <v>53</v>
      </c>
      <c r="C7" s="2">
        <v>6.63377899E8</v>
      </c>
      <c r="D7" s="2" t="s">
        <v>14</v>
      </c>
      <c r="G7" s="2" t="s">
        <v>54</v>
      </c>
    </row>
    <row r="8">
      <c r="A8" s="1">
        <v>43065.70238837963</v>
      </c>
      <c r="B8" s="2" t="s">
        <v>55</v>
      </c>
      <c r="C8" s="2">
        <v>9.9446309E8</v>
      </c>
      <c r="D8" s="2" t="s">
        <v>14</v>
      </c>
      <c r="E8" s="2" t="s">
        <v>56</v>
      </c>
    </row>
    <row r="9">
      <c r="I9">
        <f>SUM(I2:I5)</f>
        <v>708.3</v>
      </c>
      <c r="J9" s="2" t="s">
        <v>64</v>
      </c>
    </row>
    <row r="11">
      <c r="A11" s="7">
        <v>43062.0</v>
      </c>
    </row>
    <row r="12">
      <c r="A12" s="2" t="s">
        <v>80</v>
      </c>
      <c r="C12" s="8" t="s">
        <v>19</v>
      </c>
      <c r="D12" s="2">
        <v>9.82988982E8</v>
      </c>
    </row>
    <row r="13">
      <c r="A13" s="2" t="s">
        <v>84</v>
      </c>
      <c r="C13" s="2" t="s">
        <v>85</v>
      </c>
    </row>
    <row r="14">
      <c r="A14" s="2" t="s">
        <v>86</v>
      </c>
    </row>
    <row r="16">
      <c r="A16" s="2"/>
      <c r="C16" s="8" t="s">
        <v>87</v>
      </c>
      <c r="D16">
        <f>380994463090</f>
        <v>380994463090</v>
      </c>
    </row>
    <row r="17">
      <c r="A17" s="2" t="s">
        <v>88</v>
      </c>
      <c r="E17" s="3" t="s">
        <v>89</v>
      </c>
    </row>
    <row r="18">
      <c r="A18" s="2" t="s">
        <v>90</v>
      </c>
      <c r="B18" s="3" t="s">
        <v>89</v>
      </c>
    </row>
    <row r="19">
      <c r="A19" s="2" t="s">
        <v>91</v>
      </c>
    </row>
    <row r="20">
      <c r="A20" s="2" t="s">
        <v>92</v>
      </c>
      <c r="C20" s="8"/>
    </row>
    <row r="21">
      <c r="A21" s="2" t="s">
        <v>93</v>
      </c>
      <c r="C21" s="8"/>
    </row>
    <row r="22">
      <c r="A22" s="2" t="s">
        <v>94</v>
      </c>
      <c r="C22" s="8"/>
    </row>
    <row r="23">
      <c r="A23" s="2" t="s">
        <v>95</v>
      </c>
      <c r="C23" s="8" t="s">
        <v>96</v>
      </c>
      <c r="D23">
        <f>380679781249</f>
        <v>380679781249</v>
      </c>
    </row>
    <row r="24">
      <c r="A24" s="2" t="s">
        <v>102</v>
      </c>
    </row>
    <row r="26">
      <c r="A26" s="3" t="s">
        <v>103</v>
      </c>
    </row>
    <row r="27">
      <c r="C27" s="8" t="s">
        <v>104</v>
      </c>
      <c r="D27">
        <f>380978314096</f>
        <v>380978314096</v>
      </c>
    </row>
    <row r="28">
      <c r="A28" s="2" t="s">
        <v>107</v>
      </c>
    </row>
    <row r="29">
      <c r="A29" s="2" t="s">
        <v>109</v>
      </c>
    </row>
    <row r="30">
      <c r="C30" s="8" t="s">
        <v>110</v>
      </c>
      <c r="D30">
        <f>380636041331</f>
        <v>380636041331</v>
      </c>
    </row>
    <row r="31">
      <c r="A31" s="2" t="s">
        <v>113</v>
      </c>
    </row>
    <row r="33">
      <c r="C33" s="8" t="s">
        <v>114</v>
      </c>
      <c r="D33">
        <f>380977659008</f>
        <v>380977659008</v>
      </c>
    </row>
    <row r="34">
      <c r="A34" s="2" t="s">
        <v>118</v>
      </c>
    </row>
    <row r="35">
      <c r="A35" s="2" t="s">
        <v>119</v>
      </c>
    </row>
    <row r="36">
      <c r="A36" s="3" t="s">
        <v>120</v>
      </c>
    </row>
    <row r="37">
      <c r="C37" s="8" t="s">
        <v>121</v>
      </c>
      <c r="D37">
        <f>380673073670</f>
        <v>380673073670</v>
      </c>
      <c r="E37" s="3" t="s">
        <v>122</v>
      </c>
    </row>
    <row r="38">
      <c r="A38" s="2" t="s">
        <v>123</v>
      </c>
    </row>
    <row r="39">
      <c r="A39" s="2" t="s">
        <v>124</v>
      </c>
    </row>
    <row r="40">
      <c r="A40" s="2" t="s">
        <v>125</v>
      </c>
    </row>
    <row r="41">
      <c r="A41" s="2" t="s">
        <v>126</v>
      </c>
    </row>
    <row r="43">
      <c r="A43" s="2" t="s">
        <v>127</v>
      </c>
      <c r="D43">
        <f>380507324467</f>
        <v>380507324467</v>
      </c>
    </row>
    <row r="44">
      <c r="A44" s="2" t="s">
        <v>129</v>
      </c>
    </row>
    <row r="45">
      <c r="A45" s="2" t="s">
        <v>130</v>
      </c>
    </row>
    <row r="47">
      <c r="A47" s="2" t="s">
        <v>131</v>
      </c>
      <c r="C47" s="8" t="s">
        <v>132</v>
      </c>
      <c r="D47">
        <f>380663357509</f>
        <v>380663357509</v>
      </c>
    </row>
    <row r="48">
      <c r="A48" s="2" t="s">
        <v>133</v>
      </c>
    </row>
    <row r="49">
      <c r="A49" s="2" t="s">
        <v>134</v>
      </c>
    </row>
    <row r="50">
      <c r="A50" s="2" t="s">
        <v>135</v>
      </c>
    </row>
    <row r="51">
      <c r="C51">
        <f>380982684180</f>
        <v>380982684180</v>
      </c>
    </row>
    <row r="52">
      <c r="A52" s="2" t="s">
        <v>136</v>
      </c>
    </row>
    <row r="53">
      <c r="A53" s="2" t="s">
        <v>137</v>
      </c>
    </row>
    <row r="54">
      <c r="B54" s="8" t="s">
        <v>138</v>
      </c>
      <c r="C54">
        <f>380503476607</f>
        <v>380503476607</v>
      </c>
    </row>
    <row r="55">
      <c r="A55" s="11" t="s">
        <v>139</v>
      </c>
    </row>
    <row r="56">
      <c r="A56" s="2" t="s">
        <v>146</v>
      </c>
    </row>
    <row r="57">
      <c r="A57" s="2" t="s">
        <v>148</v>
      </c>
      <c r="D57" s="3" t="s">
        <v>89</v>
      </c>
    </row>
    <row r="58">
      <c r="B58" s="2" t="s">
        <v>150</v>
      </c>
      <c r="C58">
        <f>380962069894</f>
        <v>380962069894</v>
      </c>
    </row>
    <row r="60">
      <c r="A60" s="12" t="s">
        <v>133</v>
      </c>
    </row>
    <row r="62">
      <c r="C62" s="2" t="s">
        <v>20</v>
      </c>
    </row>
    <row r="64">
      <c r="B64" s="8" t="s">
        <v>69</v>
      </c>
      <c r="C64">
        <f>380979726162</f>
        <v>380979726162</v>
      </c>
    </row>
    <row r="65">
      <c r="A65" s="14" t="s">
        <v>160</v>
      </c>
    </row>
    <row r="66">
      <c r="A66" s="14" t="s">
        <v>163</v>
      </c>
    </row>
    <row r="67">
      <c r="A67" s="2" t="s">
        <v>164</v>
      </c>
    </row>
    <row r="68">
      <c r="A68" s="2" t="s">
        <v>165</v>
      </c>
    </row>
    <row r="69">
      <c r="A69" s="2" t="s">
        <v>166</v>
      </c>
    </row>
    <row r="70">
      <c r="A70" s="2" t="s">
        <v>167</v>
      </c>
    </row>
    <row r="71">
      <c r="A71" s="2" t="s">
        <v>168</v>
      </c>
    </row>
    <row r="72">
      <c r="A72" s="2" t="s">
        <v>169</v>
      </c>
    </row>
  </sheetData>
  <mergeCells count="1">
    <mergeCell ref="A11:I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s="2" t="s">
        <v>10</v>
      </c>
      <c r="E1" s="2" t="s">
        <v>12</v>
      </c>
      <c r="F1" s="2" t="s">
        <v>13</v>
      </c>
      <c r="G1" s="2" t="s">
        <v>15</v>
      </c>
      <c r="H1" s="2" t="s">
        <v>16</v>
      </c>
      <c r="I1" s="2" t="s">
        <v>18</v>
      </c>
    </row>
    <row r="2">
      <c r="A2" s="1">
        <v>43055.94617540509</v>
      </c>
      <c r="B2" s="2" t="s">
        <v>20</v>
      </c>
      <c r="C2" s="2">
        <v>5.07324467E8</v>
      </c>
      <c r="D2" s="2">
        <v>3.0</v>
      </c>
      <c r="F2" s="2">
        <v>4.0</v>
      </c>
      <c r="H2" s="2">
        <v>2.0</v>
      </c>
      <c r="I2" s="5"/>
    </row>
    <row r="3">
      <c r="A3" s="1">
        <v>43056.8636453588</v>
      </c>
      <c r="B3" s="2" t="s">
        <v>46</v>
      </c>
      <c r="C3" s="2" t="s">
        <v>58</v>
      </c>
      <c r="D3" s="2" t="s">
        <v>59</v>
      </c>
    </row>
    <row r="4">
      <c r="A4" s="1">
        <v>43056.993890196754</v>
      </c>
      <c r="B4" s="2" t="s">
        <v>60</v>
      </c>
      <c r="C4" s="2">
        <v>6.69328608E8</v>
      </c>
      <c r="F4" s="2" t="s">
        <v>61</v>
      </c>
      <c r="G4" s="2" t="s">
        <v>62</v>
      </c>
    </row>
    <row r="5">
      <c r="A5" s="1">
        <v>43061.72956025463</v>
      </c>
      <c r="B5" s="2" t="s">
        <v>11</v>
      </c>
      <c r="C5" s="2">
        <v>6.76799928E8</v>
      </c>
      <c r="D5" s="2" t="s">
        <v>63</v>
      </c>
      <c r="E5" s="2" t="s">
        <v>63</v>
      </c>
      <c r="G5" s="2" t="s">
        <v>63</v>
      </c>
      <c r="I5" s="2" t="s">
        <v>14</v>
      </c>
    </row>
    <row r="7">
      <c r="A7" s="2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27.29"/>
    <col customWidth="1" min="5" max="5" width="28.0"/>
    <col customWidth="1" min="6" max="6" width="29.0"/>
    <col customWidth="1" min="7" max="7" width="21.57"/>
    <col customWidth="1" min="8" max="9" width="31.57"/>
    <col customWidth="1" min="10" max="25" width="21.57"/>
  </cols>
  <sheetData>
    <row r="1">
      <c r="A1" t="s">
        <v>0</v>
      </c>
      <c r="B1" t="s">
        <v>1</v>
      </c>
      <c r="C1" t="s">
        <v>8</v>
      </c>
      <c r="D1" s="2" t="s">
        <v>9</v>
      </c>
      <c r="E1" s="2" t="s">
        <v>30</v>
      </c>
      <c r="F1" s="2" t="s">
        <v>31</v>
      </c>
      <c r="G1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18</v>
      </c>
      <c r="Q1" s="2" t="s">
        <v>38</v>
      </c>
      <c r="R1" s="2" t="s">
        <v>38</v>
      </c>
      <c r="S1" s="2" t="s">
        <v>38</v>
      </c>
    </row>
    <row r="2">
      <c r="A2" s="1">
        <v>43050.71247002315</v>
      </c>
      <c r="B2" s="2" t="s">
        <v>41</v>
      </c>
      <c r="C2" s="2">
        <v>6.79824267E8</v>
      </c>
      <c r="E2" s="2" t="s">
        <v>42</v>
      </c>
    </row>
    <row r="3">
      <c r="A3" s="1">
        <v>43050.91958901621</v>
      </c>
      <c r="B3" s="2" t="s">
        <v>43</v>
      </c>
      <c r="C3" s="2">
        <v>9.66376498E8</v>
      </c>
      <c r="D3" s="2" t="s">
        <v>44</v>
      </c>
    </row>
    <row r="4">
      <c r="A4" s="1">
        <v>43051.57891861111</v>
      </c>
      <c r="B4" s="2" t="s">
        <v>45</v>
      </c>
      <c r="C4" s="2" t="s">
        <v>46</v>
      </c>
      <c r="F4" s="2" t="s">
        <v>47</v>
      </c>
    </row>
    <row r="5">
      <c r="A5" s="1">
        <v>43051.9032021412</v>
      </c>
      <c r="B5" s="2" t="s">
        <v>48</v>
      </c>
      <c r="C5" s="2">
        <v>9.79726162E8</v>
      </c>
      <c r="F5" s="4" t="s">
        <v>49</v>
      </c>
    </row>
    <row r="6">
      <c r="A6" s="1">
        <v>43052.673435034725</v>
      </c>
      <c r="B6" s="2" t="s">
        <v>57</v>
      </c>
      <c r="C6" s="2">
        <v>6.8856332E8</v>
      </c>
      <c r="D6" s="2">
        <v>1.0</v>
      </c>
      <c r="E6" s="2">
        <v>1.0</v>
      </c>
      <c r="G6" s="2">
        <v>1.0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>
      <c r="A7" s="6">
        <v>43055.907167233796</v>
      </c>
      <c r="B7" s="2" t="s">
        <v>65</v>
      </c>
      <c r="C7" s="2">
        <v>9.78314096E8</v>
      </c>
      <c r="E7" s="2" t="s">
        <v>66</v>
      </c>
      <c r="G7" s="2" t="s">
        <v>66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A8" s="6">
        <v>43055.91036565972</v>
      </c>
      <c r="B8" s="2" t="s">
        <v>67</v>
      </c>
      <c r="C8" s="2">
        <v>9.36356807E8</v>
      </c>
      <c r="D8" s="2" t="s">
        <v>68</v>
      </c>
      <c r="E8" s="2" t="s">
        <v>68</v>
      </c>
    </row>
    <row r="9">
      <c r="A9" s="1">
        <v>43056.42499806713</v>
      </c>
      <c r="B9" s="2" t="s">
        <v>69</v>
      </c>
      <c r="C9" s="2" t="s">
        <v>70</v>
      </c>
      <c r="I9" s="2" t="s">
        <v>42</v>
      </c>
      <c r="L9" s="2" t="s">
        <v>71</v>
      </c>
      <c r="N9" s="2" t="s">
        <v>71</v>
      </c>
    </row>
    <row r="10">
      <c r="A10" s="1">
        <v>43056.441118414354</v>
      </c>
      <c r="B10" s="2" t="s">
        <v>69</v>
      </c>
      <c r="C10" s="2" t="s">
        <v>70</v>
      </c>
      <c r="D10" s="2" t="s">
        <v>47</v>
      </c>
      <c r="E10" s="2" t="s">
        <v>47</v>
      </c>
    </row>
    <row r="11">
      <c r="A11" s="1">
        <v>43056.59516506945</v>
      </c>
      <c r="B11" s="2" t="s">
        <v>72</v>
      </c>
      <c r="C11" s="2">
        <v>9.77659008E8</v>
      </c>
      <c r="D11" s="2" t="s">
        <v>47</v>
      </c>
      <c r="E11" s="2" t="s">
        <v>47</v>
      </c>
      <c r="F11" s="2" t="s">
        <v>47</v>
      </c>
      <c r="H11" s="2" t="s">
        <v>47</v>
      </c>
      <c r="I11" s="2" t="s">
        <v>47</v>
      </c>
      <c r="O11" s="2" t="s">
        <v>47</v>
      </c>
      <c r="P11" s="5"/>
    </row>
    <row r="12">
      <c r="A12" s="1">
        <v>43056.78259155093</v>
      </c>
      <c r="B12" s="2" t="s">
        <v>50</v>
      </c>
      <c r="C12" s="2" t="s">
        <v>51</v>
      </c>
      <c r="J12" s="2" t="s">
        <v>73</v>
      </c>
      <c r="K12" s="2" t="s">
        <v>73</v>
      </c>
      <c r="P12" s="2" t="s">
        <v>14</v>
      </c>
    </row>
    <row r="13">
      <c r="A13" s="1">
        <v>43056.85110204861</v>
      </c>
      <c r="B13" s="2" t="s">
        <v>74</v>
      </c>
      <c r="C13" s="2">
        <v>6.6899443E8</v>
      </c>
      <c r="D13" s="2" t="s">
        <v>73</v>
      </c>
      <c r="E13" s="2" t="s">
        <v>73</v>
      </c>
      <c r="F13" s="2" t="s">
        <v>73</v>
      </c>
      <c r="I13" s="2" t="s">
        <v>73</v>
      </c>
      <c r="P13" s="2" t="s">
        <v>14</v>
      </c>
    </row>
    <row r="14">
      <c r="A14" s="1">
        <v>43056.90848967593</v>
      </c>
      <c r="B14" s="2" t="s">
        <v>75</v>
      </c>
      <c r="C14" s="2">
        <v>6.63357509E8</v>
      </c>
      <c r="I14" s="2" t="s">
        <v>76</v>
      </c>
      <c r="P14" s="2" t="s">
        <v>14</v>
      </c>
    </row>
    <row r="15">
      <c r="A15" s="1">
        <v>43057.84427671296</v>
      </c>
      <c r="B15" s="2" t="s">
        <v>46</v>
      </c>
      <c r="C15" s="2" t="s">
        <v>77</v>
      </c>
      <c r="I15" s="2">
        <v>2.0</v>
      </c>
      <c r="P15" s="2" t="s">
        <v>14</v>
      </c>
    </row>
    <row r="16">
      <c r="A16" s="1">
        <v>43058.96877349537</v>
      </c>
      <c r="B16" s="2" t="s">
        <v>60</v>
      </c>
      <c r="C16" s="2">
        <v>6.69328608E8</v>
      </c>
      <c r="D16" s="2" t="s">
        <v>47</v>
      </c>
      <c r="L16" s="2" t="s">
        <v>47</v>
      </c>
      <c r="P16" s="2" t="s">
        <v>14</v>
      </c>
    </row>
    <row r="17">
      <c r="A17" s="1">
        <v>43061.82037052083</v>
      </c>
      <c r="B17" s="2" t="s">
        <v>20</v>
      </c>
      <c r="C17" s="2" t="s">
        <v>78</v>
      </c>
      <c r="L17" s="2" t="s">
        <v>76</v>
      </c>
      <c r="P17" s="2" t="s">
        <v>14</v>
      </c>
    </row>
    <row r="18">
      <c r="A18" s="1">
        <v>43061.93791049768</v>
      </c>
      <c r="B18" s="2" t="s">
        <v>20</v>
      </c>
      <c r="C18" s="2">
        <v>5.07324467E8</v>
      </c>
      <c r="E18" s="2">
        <v>1.0</v>
      </c>
      <c r="P18" s="2" t="s">
        <v>14</v>
      </c>
    </row>
    <row r="19">
      <c r="A19" s="1">
        <v>43061.986394583335</v>
      </c>
      <c r="B19" s="2" t="s">
        <v>79</v>
      </c>
      <c r="C19" s="2">
        <v>5.0330983E8</v>
      </c>
      <c r="F19" s="2">
        <v>1.0</v>
      </c>
      <c r="H19" s="2">
        <v>1.0</v>
      </c>
      <c r="L19" s="2">
        <v>1.0</v>
      </c>
      <c r="P19" s="2" t="s">
        <v>81</v>
      </c>
    </row>
    <row r="20">
      <c r="A20" s="1">
        <v>43062.24835678241</v>
      </c>
      <c r="B20" s="2" t="s">
        <v>46</v>
      </c>
      <c r="C20" s="2" t="s">
        <v>45</v>
      </c>
      <c r="D20" s="2">
        <v>1.0</v>
      </c>
      <c r="H20" s="2">
        <v>1.0</v>
      </c>
      <c r="L20" s="2">
        <v>1.0</v>
      </c>
      <c r="P20" s="2" t="s">
        <v>14</v>
      </c>
    </row>
    <row r="21">
      <c r="A21" s="1">
        <v>43065.70421384259</v>
      </c>
      <c r="B21" s="2" t="s">
        <v>55</v>
      </c>
      <c r="C21" s="2">
        <v>9.9446309E8</v>
      </c>
      <c r="D21" s="2" t="s">
        <v>82</v>
      </c>
      <c r="E21" s="2" t="s">
        <v>83</v>
      </c>
      <c r="P21" s="2" t="s">
        <v>14</v>
      </c>
    </row>
    <row r="22">
      <c r="B22" s="2"/>
      <c r="E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5">
      <c r="A25" s="2"/>
      <c r="B25" s="2"/>
      <c r="C2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5.43"/>
    <col customWidth="1" min="3" max="4" width="21.57"/>
    <col customWidth="1" min="5" max="5" width="24.29"/>
    <col customWidth="1" min="6" max="6" width="21.57"/>
    <col customWidth="1" min="7" max="7" width="24.71"/>
    <col customWidth="1" min="8" max="14" width="21.57"/>
  </cols>
  <sheetData>
    <row r="1">
      <c r="A1" t="s">
        <v>0</v>
      </c>
      <c r="B1" t="s">
        <v>97</v>
      </c>
      <c r="C1" t="s">
        <v>1</v>
      </c>
      <c r="D1" t="s">
        <v>8</v>
      </c>
      <c r="E1" t="s">
        <v>98</v>
      </c>
      <c r="F1" t="s">
        <v>99</v>
      </c>
      <c r="G1" t="s">
        <v>100</v>
      </c>
      <c r="H1" t="s">
        <v>101</v>
      </c>
    </row>
    <row r="2">
      <c r="A2" s="1">
        <v>43050.60845072917</v>
      </c>
      <c r="B2" s="2" t="s">
        <v>38</v>
      </c>
      <c r="C2" s="2" t="s">
        <v>105</v>
      </c>
      <c r="D2" s="2">
        <v>6.72137824E8</v>
      </c>
      <c r="F2" s="2">
        <v>1.0</v>
      </c>
    </row>
    <row r="3">
      <c r="A3" s="1">
        <v>43050.62163628472</v>
      </c>
      <c r="B3" s="2" t="s">
        <v>38</v>
      </c>
      <c r="C3" s="2" t="s">
        <v>11</v>
      </c>
      <c r="D3" s="2">
        <v>6.75633132E8</v>
      </c>
      <c r="E3" s="3">
        <v>1.0</v>
      </c>
      <c r="F3" s="2">
        <v>1.0</v>
      </c>
    </row>
    <row r="4">
      <c r="A4" s="1">
        <v>43050.627761006945</v>
      </c>
      <c r="B4" s="2" t="s">
        <v>38</v>
      </c>
      <c r="C4" s="2" t="s">
        <v>106</v>
      </c>
      <c r="D4" s="2">
        <v>9.66376498E8</v>
      </c>
      <c r="F4" s="2" t="s">
        <v>44</v>
      </c>
    </row>
    <row r="5">
      <c r="A5" s="1">
        <v>43050.63988371528</v>
      </c>
      <c r="B5" s="2" t="s">
        <v>38</v>
      </c>
      <c r="C5" s="4" t="s">
        <v>53</v>
      </c>
      <c r="D5" s="2">
        <v>9.62069894E8</v>
      </c>
      <c r="E5" s="2" t="s">
        <v>108</v>
      </c>
    </row>
    <row r="6">
      <c r="A6" s="1">
        <v>43050.67982686343</v>
      </c>
      <c r="B6" s="2" t="s">
        <v>38</v>
      </c>
      <c r="C6" s="2" t="s">
        <v>41</v>
      </c>
      <c r="D6" s="2">
        <v>6.79824267E8</v>
      </c>
      <c r="F6" s="2" t="s">
        <v>42</v>
      </c>
    </row>
    <row r="7">
      <c r="A7" s="1">
        <v>43050.70723534722</v>
      </c>
      <c r="B7" s="2" t="s">
        <v>38</v>
      </c>
      <c r="C7" s="4" t="s">
        <v>74</v>
      </c>
      <c r="D7" s="2">
        <v>6.6899443E8</v>
      </c>
      <c r="E7" s="2" t="s">
        <v>111</v>
      </c>
    </row>
    <row r="8">
      <c r="A8" s="1">
        <v>43051.907102638885</v>
      </c>
      <c r="B8" s="2" t="s">
        <v>38</v>
      </c>
      <c r="C8" s="2" t="s">
        <v>48</v>
      </c>
      <c r="D8" s="2">
        <v>9.79726162E8</v>
      </c>
      <c r="E8" s="3" t="s">
        <v>112</v>
      </c>
    </row>
    <row r="9">
      <c r="A9" s="1">
        <v>43052.67620230324</v>
      </c>
      <c r="B9" s="2" t="s">
        <v>38</v>
      </c>
      <c r="C9" s="4" t="s">
        <v>57</v>
      </c>
      <c r="D9" s="2">
        <v>6.8856332E8</v>
      </c>
      <c r="E9" s="2">
        <v>1.0</v>
      </c>
    </row>
    <row r="10">
      <c r="A10" s="1">
        <v>43056.91401342592</v>
      </c>
      <c r="B10" s="2" t="s">
        <v>38</v>
      </c>
      <c r="C10" s="2" t="s">
        <v>43</v>
      </c>
      <c r="D10" s="2">
        <v>9.66376498E8</v>
      </c>
      <c r="F10" s="2">
        <v>2.0</v>
      </c>
      <c r="H10" s="2">
        <v>1.0</v>
      </c>
    </row>
    <row r="19">
      <c r="A19" s="4" t="s">
        <v>115</v>
      </c>
    </row>
    <row r="20">
      <c r="A20" s="4" t="s">
        <v>116</v>
      </c>
      <c r="B20" s="2" t="s">
        <v>117</v>
      </c>
      <c r="C20" s="2">
        <v>2.0</v>
      </c>
      <c r="D20" s="2">
        <v>99.0</v>
      </c>
      <c r="E20">
        <f t="shared" ref="E20:E29" si="1">C20*D20</f>
        <v>198</v>
      </c>
      <c r="G20" s="9" t="s">
        <v>128</v>
      </c>
      <c r="H20" s="10"/>
    </row>
    <row r="21">
      <c r="A21" s="3" t="s">
        <v>11</v>
      </c>
      <c r="B21" s="2" t="s">
        <v>117</v>
      </c>
      <c r="C21" s="2">
        <v>2.0</v>
      </c>
      <c r="D21" s="2">
        <v>99.0</v>
      </c>
      <c r="E21">
        <f t="shared" si="1"/>
        <v>198</v>
      </c>
      <c r="F21" s="2" t="s">
        <v>140</v>
      </c>
      <c r="G21" s="9" t="s">
        <v>141</v>
      </c>
      <c r="H21" s="10"/>
    </row>
    <row r="22">
      <c r="A22" s="4" t="s">
        <v>142</v>
      </c>
      <c r="B22" s="2" t="s">
        <v>117</v>
      </c>
      <c r="C22" s="2">
        <v>1.0</v>
      </c>
      <c r="D22" s="2">
        <v>99.0</v>
      </c>
      <c r="E22">
        <f t="shared" si="1"/>
        <v>99</v>
      </c>
      <c r="G22" s="10" t="s">
        <v>143</v>
      </c>
      <c r="H22" s="10"/>
    </row>
    <row r="23">
      <c r="A23" s="4" t="s">
        <v>144</v>
      </c>
      <c r="B23" s="2" t="s">
        <v>145</v>
      </c>
      <c r="C23" s="2">
        <v>2.0</v>
      </c>
      <c r="D23" s="2">
        <v>99.0</v>
      </c>
      <c r="E23">
        <f t="shared" si="1"/>
        <v>198</v>
      </c>
      <c r="G23" s="10" t="s">
        <v>147</v>
      </c>
      <c r="H23" s="10"/>
    </row>
    <row r="24">
      <c r="B24" s="2" t="s">
        <v>149</v>
      </c>
      <c r="C24" s="2">
        <v>1.0</v>
      </c>
      <c r="D24" s="2">
        <v>69.0</v>
      </c>
      <c r="E24">
        <f t="shared" si="1"/>
        <v>69</v>
      </c>
      <c r="G24" s="10" t="s">
        <v>151</v>
      </c>
      <c r="H24" s="10"/>
    </row>
    <row r="25">
      <c r="A25" s="4" t="s">
        <v>20</v>
      </c>
      <c r="B25" s="2" t="s">
        <v>152</v>
      </c>
      <c r="C25" s="2">
        <v>1.0</v>
      </c>
      <c r="D25" s="2">
        <v>259.0</v>
      </c>
      <c r="E25">
        <f t="shared" si="1"/>
        <v>259</v>
      </c>
    </row>
    <row r="26">
      <c r="A26" s="4" t="s">
        <v>153</v>
      </c>
      <c r="B26" s="2" t="s">
        <v>154</v>
      </c>
      <c r="C26" s="2">
        <v>1.0</v>
      </c>
      <c r="D26" s="2">
        <v>179.0</v>
      </c>
      <c r="E26">
        <f t="shared" si="1"/>
        <v>179</v>
      </c>
      <c r="F26" s="2" t="s">
        <v>153</v>
      </c>
    </row>
    <row r="27">
      <c r="B27" s="2" t="s">
        <v>155</v>
      </c>
      <c r="C27" s="2">
        <v>1.0</v>
      </c>
      <c r="D27" s="2">
        <v>459.0</v>
      </c>
      <c r="E27">
        <f t="shared" si="1"/>
        <v>459</v>
      </c>
    </row>
    <row r="28">
      <c r="B28" s="2" t="s">
        <v>156</v>
      </c>
      <c r="C28" s="2">
        <v>2.0</v>
      </c>
      <c r="D28" s="2">
        <v>339.0</v>
      </c>
      <c r="E28">
        <f t="shared" si="1"/>
        <v>678</v>
      </c>
    </row>
    <row r="29">
      <c r="B29" s="2" t="s">
        <v>149</v>
      </c>
      <c r="C29" s="2">
        <v>1.0</v>
      </c>
      <c r="D29" s="2">
        <v>69.0</v>
      </c>
      <c r="E29">
        <f t="shared" si="1"/>
        <v>69</v>
      </c>
    </row>
    <row r="30">
      <c r="A30" s="4" t="s">
        <v>106</v>
      </c>
      <c r="B30" t="s">
        <v>99</v>
      </c>
    </row>
    <row r="32">
      <c r="A32" s="4" t="s">
        <v>157</v>
      </c>
    </row>
    <row r="33">
      <c r="A33" s="4" t="s">
        <v>158</v>
      </c>
      <c r="B33" s="13" t="s">
        <v>159</v>
      </c>
      <c r="C33" s="2">
        <v>5.0</v>
      </c>
      <c r="D33" s="2">
        <v>49.0</v>
      </c>
      <c r="E33" s="2" t="s">
        <v>161</v>
      </c>
    </row>
    <row r="34">
      <c r="B34" s="15" t="s">
        <v>162</v>
      </c>
      <c r="C34" s="2">
        <v>1.0</v>
      </c>
      <c r="D34" s="2">
        <v>43.0</v>
      </c>
    </row>
    <row r="35">
      <c r="B35" s="13" t="s">
        <v>170</v>
      </c>
      <c r="C35" s="2">
        <v>1.0</v>
      </c>
      <c r="D35" s="2">
        <v>43.0</v>
      </c>
    </row>
    <row r="36">
      <c r="A36" s="2"/>
      <c r="B36" s="15"/>
      <c r="C36" s="2"/>
      <c r="D36" s="2"/>
    </row>
    <row r="37">
      <c r="A37" s="2"/>
      <c r="B37" s="16"/>
      <c r="C37" s="2"/>
      <c r="D37" s="2"/>
      <c r="G37" s="2"/>
    </row>
    <row r="38">
      <c r="A38" s="2"/>
      <c r="B38" s="2"/>
      <c r="C38" s="2"/>
      <c r="D38" s="2"/>
      <c r="G38" s="2"/>
    </row>
    <row r="39">
      <c r="A39" s="4" t="s">
        <v>171</v>
      </c>
      <c r="G39" s="2" t="s">
        <v>172</v>
      </c>
    </row>
    <row r="40">
      <c r="A40" s="4" t="s">
        <v>173</v>
      </c>
      <c r="G40" t="s">
        <v>98</v>
      </c>
    </row>
    <row r="42">
      <c r="A42" s="17" t="s">
        <v>174</v>
      </c>
      <c r="B42">
        <f>380971662037</f>
        <v>380971662037</v>
      </c>
      <c r="C42" s="2" t="s">
        <v>20</v>
      </c>
      <c r="D42" s="3" t="s">
        <v>175</v>
      </c>
    </row>
    <row r="43">
      <c r="A43" s="2" t="s">
        <v>176</v>
      </c>
    </row>
    <row r="44">
      <c r="A44" s="2" t="s">
        <v>177</v>
      </c>
    </row>
    <row r="45">
      <c r="A45" s="2" t="s">
        <v>178</v>
      </c>
    </row>
    <row r="46">
      <c r="A46" s="17" t="s">
        <v>179</v>
      </c>
    </row>
    <row r="47">
      <c r="A47" s="2"/>
    </row>
    <row r="48">
      <c r="A48" s="17" t="s">
        <v>180</v>
      </c>
      <c r="B48">
        <f>380506127003</f>
        <v>380506127003</v>
      </c>
      <c r="C48" s="2" t="s">
        <v>158</v>
      </c>
      <c r="D48" s="3" t="s">
        <v>181</v>
      </c>
    </row>
    <row r="49">
      <c r="A49" s="2" t="s">
        <v>182</v>
      </c>
    </row>
    <row r="50">
      <c r="A50" s="2" t="s">
        <v>183</v>
      </c>
    </row>
    <row r="51">
      <c r="A51" s="18" t="s">
        <v>184</v>
      </c>
      <c r="B51" s="11"/>
      <c r="C51" s="11"/>
      <c r="D51" s="19"/>
    </row>
    <row r="53">
      <c r="A53" s="2" t="s">
        <v>185</v>
      </c>
      <c r="B53">
        <f>380997685223</f>
        <v>380997685223</v>
      </c>
      <c r="C53" s="2" t="s">
        <v>186</v>
      </c>
      <c r="D53" s="3" t="s">
        <v>187</v>
      </c>
    </row>
    <row r="54">
      <c r="A54" s="2" t="s">
        <v>188</v>
      </c>
    </row>
    <row r="55">
      <c r="A55" s="2" t="s">
        <v>189</v>
      </c>
    </row>
    <row r="57">
      <c r="A57" s="2" t="s">
        <v>190</v>
      </c>
      <c r="B57">
        <f>380677191194</f>
        <v>380677191194</v>
      </c>
      <c r="C57" s="2" t="s">
        <v>191</v>
      </c>
      <c r="D57" s="2" t="s">
        <v>181</v>
      </c>
    </row>
    <row r="58">
      <c r="A58" s="2" t="s">
        <v>192</v>
      </c>
    </row>
    <row r="59">
      <c r="A59" s="2" t="s">
        <v>193</v>
      </c>
    </row>
    <row r="61">
      <c r="A61" s="2" t="s">
        <v>194</v>
      </c>
      <c r="B61" s="2">
        <v>9.66376498E8</v>
      </c>
      <c r="C61" s="2" t="s">
        <v>43</v>
      </c>
      <c r="D61" s="2" t="s">
        <v>89</v>
      </c>
    </row>
    <row r="62">
      <c r="A62" s="3" t="s">
        <v>101</v>
      </c>
      <c r="B62" s="20"/>
      <c r="C62" s="20"/>
      <c r="D62" s="20"/>
    </row>
    <row r="63">
      <c r="A63" s="2" t="s">
        <v>195</v>
      </c>
    </row>
    <row r="64">
      <c r="A64" s="2" t="s">
        <v>196</v>
      </c>
    </row>
    <row r="65">
      <c r="A65" s="2"/>
    </row>
    <row r="66">
      <c r="A66" s="21" t="s">
        <v>194</v>
      </c>
      <c r="B66">
        <f>380977659008</f>
        <v>380977659008</v>
      </c>
      <c r="C66" s="2" t="s">
        <v>197</v>
      </c>
    </row>
    <row r="67">
      <c r="A67" s="2" t="s">
        <v>198</v>
      </c>
    </row>
    <row r="68">
      <c r="A68" s="2" t="s">
        <v>199</v>
      </c>
    </row>
    <row r="69">
      <c r="A69" s="2" t="s">
        <v>200</v>
      </c>
    </row>
    <row r="70">
      <c r="A70" s="2" t="s">
        <v>200</v>
      </c>
    </row>
    <row r="71">
      <c r="A71" s="2" t="s">
        <v>201</v>
      </c>
    </row>
    <row r="72">
      <c r="A72" s="2" t="s">
        <v>202</v>
      </c>
    </row>
    <row r="74">
      <c r="A74" s="21" t="s">
        <v>194</v>
      </c>
      <c r="B74" s="2" t="s">
        <v>74</v>
      </c>
      <c r="C74" s="2">
        <v>6.6899443E8</v>
      </c>
    </row>
    <row r="75">
      <c r="A75" s="2" t="s">
        <v>203</v>
      </c>
    </row>
    <row r="76">
      <c r="A76" s="2" t="s">
        <v>198</v>
      </c>
    </row>
    <row r="77">
      <c r="A77" s="2" t="s">
        <v>199</v>
      </c>
    </row>
    <row r="78">
      <c r="A78" s="2" t="s">
        <v>204</v>
      </c>
    </row>
    <row r="79">
      <c r="A79" s="2" t="s">
        <v>205</v>
      </c>
    </row>
    <row r="80">
      <c r="A80" s="2" t="s">
        <v>206</v>
      </c>
    </row>
    <row r="81">
      <c r="A81" s="2" t="s">
        <v>207</v>
      </c>
    </row>
    <row r="83">
      <c r="A83" s="2" t="s">
        <v>208</v>
      </c>
      <c r="B83">
        <f>380967284120</f>
        <v>380967284120</v>
      </c>
      <c r="C83" s="2" t="s">
        <v>209</v>
      </c>
      <c r="D83" s="3" t="s">
        <v>210</v>
      </c>
    </row>
    <row r="84">
      <c r="A84" s="2" t="s">
        <v>211</v>
      </c>
    </row>
    <row r="85">
      <c r="A85" s="2" t="s">
        <v>212</v>
      </c>
    </row>
    <row r="86">
      <c r="A86" s="3" t="s">
        <v>213</v>
      </c>
      <c r="C86" s="2" t="s">
        <v>214</v>
      </c>
    </row>
    <row r="87">
      <c r="A87" s="2" t="s">
        <v>215</v>
      </c>
    </row>
    <row r="88">
      <c r="A88" s="2" t="s">
        <v>216</v>
      </c>
    </row>
    <row r="89">
      <c r="A89" s="2" t="s">
        <v>217</v>
      </c>
    </row>
    <row r="90">
      <c r="A90" s="3" t="s">
        <v>218</v>
      </c>
      <c r="D90" s="3" t="s">
        <v>219</v>
      </c>
      <c r="E90" s="3" t="s">
        <v>220</v>
      </c>
    </row>
    <row r="93">
      <c r="A93" s="2"/>
      <c r="B93">
        <f>380979726162</f>
        <v>380979726162</v>
      </c>
      <c r="C93" s="2" t="s">
        <v>69</v>
      </c>
      <c r="D93" s="2" t="s">
        <v>175</v>
      </c>
    </row>
    <row r="94">
      <c r="A94" s="2" t="s">
        <v>221</v>
      </c>
    </row>
    <row r="95">
      <c r="A95" s="2" t="s">
        <v>222</v>
      </c>
    </row>
    <row r="96">
      <c r="A96" s="2" t="s">
        <v>223</v>
      </c>
    </row>
    <row r="97">
      <c r="A97" s="2" t="s">
        <v>224</v>
      </c>
    </row>
    <row r="98">
      <c r="A98" s="2" t="s">
        <v>225</v>
      </c>
    </row>
    <row r="100">
      <c r="A100" s="2" t="s">
        <v>226</v>
      </c>
      <c r="B100" s="2" t="s">
        <v>227</v>
      </c>
      <c r="C100">
        <f>380962069894</f>
        <v>380962069894</v>
      </c>
      <c r="D100" s="2" t="s">
        <v>175</v>
      </c>
    </row>
    <row r="101">
      <c r="A101" s="2" t="s">
        <v>228</v>
      </c>
      <c r="B101" s="2" t="s">
        <v>229</v>
      </c>
    </row>
    <row r="103">
      <c r="A103" s="2" t="s">
        <v>230</v>
      </c>
      <c r="B103" s="2" t="s">
        <v>231</v>
      </c>
      <c r="C103">
        <f>380662299933</f>
        <v>380662299933</v>
      </c>
      <c r="D103" s="2" t="s">
        <v>89</v>
      </c>
    </row>
    <row r="104">
      <c r="A104" s="2" t="s">
        <v>232</v>
      </c>
    </row>
    <row r="105">
      <c r="A105" s="2" t="s">
        <v>233</v>
      </c>
    </row>
    <row r="106">
      <c r="A106" s="2" t="s">
        <v>234</v>
      </c>
    </row>
    <row r="108">
      <c r="A108" s="2" t="s">
        <v>235</v>
      </c>
      <c r="B108" s="2" t="s">
        <v>236</v>
      </c>
      <c r="C108">
        <f>380950704381</f>
        <v>380950704381</v>
      </c>
      <c r="D108" s="3" t="s">
        <v>237</v>
      </c>
    </row>
    <row r="109">
      <c r="A109" s="22" t="s">
        <v>238</v>
      </c>
    </row>
    <row r="110">
      <c r="A110" s="23" t="s">
        <v>239</v>
      </c>
    </row>
    <row r="111">
      <c r="A111" s="2" t="s">
        <v>240</v>
      </c>
    </row>
    <row r="112">
      <c r="A112" s="2" t="s">
        <v>241</v>
      </c>
    </row>
    <row r="114">
      <c r="A114" s="2" t="s">
        <v>235</v>
      </c>
      <c r="B114" s="2" t="s">
        <v>242</v>
      </c>
      <c r="C114">
        <f>380676225092</f>
        <v>380676225092</v>
      </c>
      <c r="D114" s="3" t="s">
        <v>237</v>
      </c>
    </row>
    <row r="115">
      <c r="A115" s="2" t="s">
        <v>243</v>
      </c>
      <c r="B115" s="2">
        <f>369*2</f>
        <v>738</v>
      </c>
    </row>
    <row r="116">
      <c r="A116" s="2" t="s">
        <v>244</v>
      </c>
      <c r="B116" s="2">
        <f>299*2</f>
        <v>598</v>
      </c>
    </row>
    <row r="117">
      <c r="A117" s="2" t="s">
        <v>245</v>
      </c>
      <c r="B117" s="2">
        <v>538.0</v>
      </c>
    </row>
    <row r="118">
      <c r="A118" s="2" t="s">
        <v>246</v>
      </c>
      <c r="B118" s="2">
        <v>379.0</v>
      </c>
    </row>
    <row r="119">
      <c r="A119" s="2" t="s">
        <v>247</v>
      </c>
      <c r="B119" s="2">
        <v>176.0</v>
      </c>
    </row>
    <row r="120">
      <c r="A120" s="2" t="s">
        <v>248</v>
      </c>
      <c r="B120">
        <f>SUM(B115:B119)</f>
        <v>2429</v>
      </c>
    </row>
    <row r="121">
      <c r="A121" s="2" t="s">
        <v>249</v>
      </c>
      <c r="B121" s="2"/>
    </row>
    <row r="123">
      <c r="A123" s="24"/>
      <c r="B123" s="24"/>
      <c r="C123" s="24"/>
      <c r="D123" s="24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</sheetData>
  <drawing r:id="rId1"/>
</worksheet>
</file>