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>
    <mc:Choice Requires="x15">
      <x15ac:absPath xmlns:x15ac="http://schemas.microsoft.com/office/spreadsheetml/2010/11/ac" url="C:\Users\DenLilleMand\oikos\oikos-project\masterexcel\"/>
    </mc:Choice>
  </mc:AlternateContent>
  <bookViews>
    <workbookView xWindow="0" yWindow="0" windowWidth="19365" windowHeight="3720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9" l="1"/>
  <c r="A36" i="9"/>
  <c r="A34" i="9"/>
  <c r="T27" i="9"/>
  <c r="O27" i="9"/>
  <c r="A27" i="9"/>
  <c r="T26" i="9"/>
  <c r="O26" i="9"/>
  <c r="A26" i="9"/>
  <c r="T25" i="9"/>
  <c r="O25" i="9"/>
  <c r="A25" i="9"/>
  <c r="D48" i="1"/>
  <c r="C12" i="9"/>
  <c r="R11" i="9"/>
  <c r="K11" i="9"/>
  <c r="R10" i="9"/>
  <c r="R9" i="9"/>
  <c r="B9" i="9"/>
  <c r="R8" i="9"/>
  <c r="B8" i="9"/>
  <c r="R7" i="9"/>
  <c r="B7" i="9"/>
  <c r="AN10" i="1"/>
  <c r="R6" i="9"/>
  <c r="I12" i="8"/>
  <c r="C12" i="8"/>
  <c r="B9" i="8"/>
  <c r="B8" i="8"/>
  <c r="B7" i="8"/>
  <c r="B20" i="7"/>
  <c r="AE14" i="7"/>
  <c r="Y14" i="7"/>
  <c r="D14" i="7"/>
  <c r="Y13" i="7"/>
  <c r="D13" i="7"/>
  <c r="Y12" i="7"/>
  <c r="Y11" i="7"/>
  <c r="D11" i="7"/>
  <c r="Y10" i="7"/>
  <c r="D13" i="6"/>
  <c r="B20" i="6"/>
  <c r="AE14" i="6"/>
  <c r="Y14" i="6"/>
  <c r="D14" i="6"/>
  <c r="Y13" i="6"/>
  <c r="Y12" i="6"/>
  <c r="Y11" i="6"/>
  <c r="D11" i="6"/>
  <c r="Y10" i="6"/>
  <c r="I22" i="5"/>
  <c r="I21" i="5"/>
  <c r="I20" i="5"/>
  <c r="B17" i="5"/>
  <c r="S12" i="5"/>
  <c r="O11" i="5"/>
  <c r="D5" i="5"/>
  <c r="U4" i="5"/>
  <c r="L3" i="5"/>
  <c r="A3" i="5"/>
  <c r="I22" i="4"/>
  <c r="I21" i="4"/>
  <c r="I20" i="4"/>
  <c r="B17" i="4"/>
  <c r="S12" i="4"/>
  <c r="O11" i="4"/>
  <c r="D5" i="4"/>
  <c r="L3" i="4"/>
  <c r="F38" i="3"/>
  <c r="X27" i="3"/>
  <c r="AM22" i="3"/>
  <c r="AM21" i="3"/>
  <c r="AM20" i="3"/>
  <c r="AM19" i="3"/>
  <c r="AM18" i="3"/>
  <c r="AM17" i="2"/>
  <c r="AM17" i="3"/>
  <c r="B11" i="3"/>
  <c r="B10" i="3"/>
  <c r="B9" i="3"/>
  <c r="Y4" i="3"/>
  <c r="AA3" i="3"/>
  <c r="D53" i="2"/>
  <c r="A53" i="2"/>
  <c r="A52" i="2"/>
  <c r="F38" i="2"/>
  <c r="X27" i="2"/>
  <c r="AM22" i="2"/>
  <c r="AM21" i="2"/>
  <c r="AM20" i="2"/>
  <c r="AM19" i="2"/>
  <c r="AM18" i="2"/>
  <c r="V14" i="2"/>
  <c r="O14" i="2"/>
  <c r="B14" i="2"/>
  <c r="V13" i="2"/>
  <c r="O13" i="2"/>
  <c r="B13" i="2"/>
  <c r="B11" i="2"/>
  <c r="B10" i="2"/>
  <c r="B9" i="2"/>
  <c r="Y4" i="2"/>
  <c r="B59" i="1"/>
  <c r="AA56" i="1"/>
  <c r="O56" i="1"/>
  <c r="B56" i="1"/>
  <c r="AA53" i="1"/>
  <c r="O53" i="1"/>
  <c r="B53" i="1"/>
  <c r="B50" i="1"/>
  <c r="AN15" i="1"/>
  <c r="AN14" i="1"/>
  <c r="AN13" i="1"/>
  <c r="AN12" i="1"/>
  <c r="AN11" i="1"/>
</calcChain>
</file>

<file path=xl/sharedStrings.xml><?xml version="1.0" encoding="utf-8"?>
<sst xmlns="http://schemas.openxmlformats.org/spreadsheetml/2006/main" count="275" uniqueCount="149">
  <si>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</si>
  <si>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</si>
  <si>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</si>
  <si>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</si>
  <si>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</si>
  <si>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</si>
  <si>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</si>
  <si>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</si>
  <si>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</si>
  <si>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</si>
  <si>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</si>
  <si>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</si>
  <si>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</si>
  <si>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</si>
  <si>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</si>
  <si>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</si>
  <si>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</si>
  <si>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</si>
  <si>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</si>
  <si>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</si>
  <si>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</si>
  <si>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</si>
  <si>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</si>
  <si>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</si>
  <si>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</si>
  <si>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</si>
  <si>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</si>
  <si>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</si>
  <si>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</si>
  <si>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</si>
  <si>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</si>
  <si>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</si>
  <si>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</si>
  <si>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</si>
  <si>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</si>
  <si>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</si>
  <si>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</si>
  <si>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</si>
  <si>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</si>
  <si>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</si>
  <si>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</si>
  <si>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</si>
  <si>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</si>
  <si>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</si>
  <si>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</si>
  <si>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</si>
  <si>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</si>
  <si>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</si>
  <si>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</si>
  <si>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</si>
  <si>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</si>
  <si>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</si>
  <si>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</si>
  <si>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</si>
  <si>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</si>
  <si>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</si>
  <si>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</si>
  <si>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</si>
  <si>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</si>
  <si>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</si>
  <si>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</si>
  <si>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</si>
  <si>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</si>
  <si>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</si>
  <si>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</si>
  <si>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</si>
  <si>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</si>
  <si>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</si>
  <si>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</si>
  <si>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</si>
  <si>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</si>
  <si>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</si>
  <si>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</si>
  <si>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</si>
  <si>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</si>
  <si>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</si>
  <si>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</si>
  <si>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</si>
  <si>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</si>
  <si>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</si>
  <si>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</si>
  <si>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</si>
  <si>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</si>
  <si>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</si>
  <si>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</si>
  <si>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</si>
  <si>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</si>
  <si>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</si>
  <si>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</si>
  <si>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</si>
  <si>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</si>
  <si>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</si>
  <si>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</si>
  <si>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</si>
  <si>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</si>
  <si>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</si>
  <si>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</si>
  <si>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</si>
  <si>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</si>
  <si>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</si>
  <si>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</si>
  <si>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</si>
  <si>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</si>
  <si>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</si>
  <si>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</si>
  <si>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</si>
  <si>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</si>
  <si>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</si>
  <si>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</si>
  <si>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</si>
  <si>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</si>
  <si>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</si>
  <si>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</si>
  <si>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</si>
  <si>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</si>
  <si>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</si>
  <si>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</si>
  <si>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</si>
  <si>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</si>
  <si>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</si>
  <si>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</si>
  <si>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</si>
  <si>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</si>
  <si>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</si>
  <si>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</si>
  <si>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</si>
  <si>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</si>
  <si>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</si>
  <si>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</si>
  <si>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</si>
  <si>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</si>
  <si>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</si>
  <si>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</si>
  <si>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</si>
  <si>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</si>
  <si>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</si>
  <si>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</si>
  <si>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</si>
  <si>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</si>
  <si>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</si>
  <si>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</si>
  <si>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</si>
  <si>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</si>
  <si>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</si>
  <si>
    <t>7</t>
  </si>
  <si>
    <t/>
  </si>
  <si>
    <t>John doe bogus</t>
  </si>
  <si>
    <t>121256-4444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</si>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</sst>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  <font>
      <name val="Calibri"/>
      <sz val="9.0"/>
      <color indexed="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12" fillId="0" borderId="9" xfId="2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left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4" fillId="0" borderId="0" xfId="0" applyFont="true">
      <alignment horizontal="center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externalLink" Target="externalLinks/externalLink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C/Adresser%20dokumenter/&#198;ndring%20af%20adresser%20i%20Excel%20dokumenter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trlProp" Target="../ctrlProps/ctrlProp1.xml"/>
  <Relationship Id="rId5" Type="http://schemas.openxmlformats.org/officeDocument/2006/relationships/ctrlProp" Target="../ctrlProps/ctrlProp2.xml"/>
  <Relationship Id="rId6" Type="http://schemas.openxmlformats.org/officeDocument/2006/relationships/ctrlProp" Target="../ctrlProps/ctrlProp3.xml"/>
  <Relationship Id="rId7" Type="http://schemas.openxmlformats.org/officeDocument/2006/relationships/ctrlProp" Target="../ctrlProps/ctrlProp4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10" Type="http://schemas.openxmlformats.org/officeDocument/2006/relationships/ctrlProp" Target="../ctrlProps/ctrlProp12.xml"/>
  <Relationship Id="rId2" Type="http://schemas.openxmlformats.org/officeDocument/2006/relationships/vmlDrawing" Target="../drawings/vmlDrawing2.vml"/>
  <Relationship Id="rId3" Type="http://schemas.openxmlformats.org/officeDocument/2006/relationships/ctrlProp" Target="../ctrlProps/ctrlProp5.xml"/>
  <Relationship Id="rId4" Type="http://schemas.openxmlformats.org/officeDocument/2006/relationships/ctrlProp" Target="../ctrlProps/ctrlProp6.xml"/>
  <Relationship Id="rId5" Type="http://schemas.openxmlformats.org/officeDocument/2006/relationships/ctrlProp" Target="../ctrlProps/ctrlProp7.xml"/>
  <Relationship Id="rId6" Type="http://schemas.openxmlformats.org/officeDocument/2006/relationships/ctrlProp" Target="../ctrlProps/ctrlProp8.xml"/>
  <Relationship Id="rId7" Type="http://schemas.openxmlformats.org/officeDocument/2006/relationships/ctrlProp" Target="../ctrlProps/ctrlProp9.xml"/>
  <Relationship Id="rId8" Type="http://schemas.openxmlformats.org/officeDocument/2006/relationships/ctrlProp" Target="../ctrlProps/ctrlProp10.xml"/>
  <Relationship Id="rId9" Type="http://schemas.openxmlformats.org/officeDocument/2006/relationships/ctrlProp" Target="../ctrlProps/ctrlProp1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  <Relationship Id="rId10" Type="http://schemas.openxmlformats.org/officeDocument/2006/relationships/ctrlProp" Target="../ctrlProps/ctrlProp20.xml"/>
  <Relationship Id="rId2" Type="http://schemas.openxmlformats.org/officeDocument/2006/relationships/vmlDrawing" Target="../drawings/vmlDrawing3.vml"/>
  <Relationship Id="rId3" Type="http://schemas.openxmlformats.org/officeDocument/2006/relationships/ctrlProp" Target="../ctrlProps/ctrlProp13.xml"/>
  <Relationship Id="rId4" Type="http://schemas.openxmlformats.org/officeDocument/2006/relationships/ctrlProp" Target="../ctrlProps/ctrlProp14.xml"/>
  <Relationship Id="rId5" Type="http://schemas.openxmlformats.org/officeDocument/2006/relationships/ctrlProp" Target="../ctrlProps/ctrlProp15.xml"/>
  <Relationship Id="rId6" Type="http://schemas.openxmlformats.org/officeDocument/2006/relationships/ctrlProp" Target="../ctrlProps/ctrlProp16.xml"/>
  <Relationship Id="rId7" Type="http://schemas.openxmlformats.org/officeDocument/2006/relationships/ctrlProp" Target="../ctrlProps/ctrlProp17.xml"/>
  <Relationship Id="rId8" Type="http://schemas.openxmlformats.org/officeDocument/2006/relationships/ctrlProp" Target="../ctrlProps/ctrlProp18.xml"/>
  <Relationship Id="rId9" Type="http://schemas.openxmlformats.org/officeDocument/2006/relationships/ctrlProp" Target="../ctrlProps/ctrlProp1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  <Relationship Id="rId2" Type="http://schemas.openxmlformats.org/officeDocument/2006/relationships/vmlDrawing" Target="../drawings/vmlDrawing4.vml"/>
  <Relationship Id="rId3" Type="http://schemas.openxmlformats.org/officeDocument/2006/relationships/ctrlProp" Target="../ctrlProps/ctrlProp21.xml"/>
  <Relationship Id="rId4" Type="http://schemas.openxmlformats.org/officeDocument/2006/relationships/ctrlProp" Target="../ctrlProps/ctrlProp22.xml"/>
  <Relationship Id="rId5" Type="http://schemas.openxmlformats.org/officeDocument/2006/relationships/ctrlProp" Target="../ctrlProps/ctrlProp2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  <Relationship Id="rId2" Type="http://schemas.openxmlformats.org/officeDocument/2006/relationships/vmlDrawing" Target="../drawings/vmlDrawing5.vml"/>
  <Relationship Id="rId3" Type="http://schemas.openxmlformats.org/officeDocument/2006/relationships/ctrlProp" Target="../ctrlProps/ctrlProp24.xml"/>
  <Relationship Id="rId4" Type="http://schemas.openxmlformats.org/officeDocument/2006/relationships/ctrlProp" Target="../ctrlProps/ctrlProp25.xml"/>
  <Relationship Id="rId5" Type="http://schemas.openxmlformats.org/officeDocument/2006/relationships/ctrlProp" Target="../ctrlProps/ctrlProp26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abSelected="1" topLeftCell="A10" workbookViewId="0">
      <selection activeCell="T33" sqref="T33:AK33"/>
    </sheetView>
  </sheetViews>
  <sheetFormatPr defaultColWidth="8.85546875" defaultRowHeight="12.75" x14ac:dyDescent="0.2"/>
  <cols>
    <col min="1" max="4" customWidth="true" style="13" width="2.7109375" collapsed="true"/>
    <col min="5" max="5" customWidth="true" style="13" width="2.28515625" collapsed="true"/>
    <col min="6" max="13" customWidth="true" style="13" width="2.7109375" collapsed="true"/>
    <col min="14" max="14" customWidth="true" style="13" width="3.0" collapsed="true"/>
    <col min="15" max="16" customWidth="true" style="13" width="2.7109375" collapsed="true"/>
    <col min="17" max="17" customWidth="true" style="13" width="2.42578125" collapsed="true"/>
    <col min="18" max="27" customWidth="true" style="13" width="2.7109375" collapsed="true"/>
    <col min="28" max="28" customWidth="true" style="13" width="3.28515625" collapsed="true"/>
    <col min="29" max="37" customWidth="true" style="13" width="2.7109375" collapsed="true"/>
    <col min="38" max="38" customWidth="true" style="4" width="4.7109375" collapsed="true"/>
    <col min="39" max="39" customWidth="true" style="4" width="3.7109375" collapsed="true"/>
    <col min="40" max="40" customWidth="true" style="4" width="12.7109375" collapsed="true"/>
    <col min="41" max="41" customWidth="true" style="5" width="3.7109375" collapsed="true"/>
    <col min="42" max="42" style="5" width="8.85546875" collapsed="true"/>
    <col min="43" max="16384" style="6" width="8.85546875" collapsed="true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10" t="s">
        <v>121</v>
      </c>
      <c r="AM4" s="211"/>
      <c r="AN4" s="212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16"/>
      <c r="AM5" s="217"/>
      <c r="AN5" s="218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10" t="s">
        <v>12</v>
      </c>
      <c r="AM7" s="211"/>
      <c r="AN7" s="212"/>
    </row>
    <row r="8" spans="1:53" ht="20.100000000000001" customHeight="1" x14ac:dyDescent="0.2">
      <c r="A8" s="316" t="s">
        <v>9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AD8" s="317" t="s">
        <v>11</v>
      </c>
      <c r="AE8" s="318"/>
      <c r="AF8" s="318"/>
      <c r="AG8" s="319"/>
      <c r="AH8" t="s" s="422">
        <v>144</v>
      </c>
      <c r="AI8" s="308"/>
      <c r="AJ8" s="308"/>
      <c r="AK8" s="309"/>
      <c r="AL8" s="213"/>
      <c r="AM8" s="214"/>
      <c r="AN8" s="215"/>
    </row>
    <row r="9" spans="1:53" ht="15.95" customHeight="1" x14ac:dyDescent="0.2">
      <c r="A9" s="242" t="s">
        <v>10</v>
      </c>
      <c r="B9" s="243"/>
      <c r="C9" s="243"/>
      <c r="D9" s="243"/>
      <c r="E9" s="294"/>
      <c r="F9" s="226" t="s">
        <v>27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46"/>
      <c r="R9" s="310" t="s">
        <v>114</v>
      </c>
      <c r="S9" s="311"/>
      <c r="T9" s="312"/>
      <c r="U9" s="306" t="s">
        <v>115</v>
      </c>
      <c r="V9" s="307"/>
      <c r="W9" s="324"/>
      <c r="X9" s="306" t="s">
        <v>116</v>
      </c>
      <c r="Y9" s="307"/>
      <c r="Z9" s="324"/>
      <c r="AA9" s="327" t="s">
        <v>113</v>
      </c>
      <c r="AB9" s="328"/>
      <c r="AC9" s="328"/>
      <c r="AD9" s="328"/>
      <c r="AE9" s="328"/>
      <c r="AF9" s="328"/>
      <c r="AG9" s="328"/>
      <c r="AH9" s="328"/>
      <c r="AI9" s="328"/>
      <c r="AJ9" s="328"/>
      <c r="AK9" s="329"/>
      <c r="AL9" s="216"/>
      <c r="AM9" s="217"/>
      <c r="AN9" s="218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t="s" s="422">
        <v>145</v>
      </c>
      <c r="B10" s="292"/>
      <c r="C10" s="292"/>
      <c r="D10" s="292"/>
      <c r="E10" s="293"/>
      <c r="F10" t="s" s="422">
        <v>145</v>
      </c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6"/>
      <c r="R10" s="313"/>
      <c r="S10" s="314"/>
      <c r="T10" s="315"/>
      <c r="U10" s="313"/>
      <c r="V10" s="314"/>
      <c r="W10" s="315"/>
      <c r="X10" s="322"/>
      <c r="Y10" s="323"/>
      <c r="Z10" s="323"/>
      <c r="AA10" s="230"/>
      <c r="AB10" s="224"/>
      <c r="AC10" s="224"/>
      <c r="AD10" s="224"/>
      <c r="AE10" s="224"/>
      <c r="AF10" s="224"/>
      <c r="AG10" s="224"/>
      <c r="AH10" s="224"/>
      <c r="AI10" s="224"/>
      <c r="AJ10" s="224"/>
      <c r="AK10" s="225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1"/>
      <c r="B11" s="232"/>
      <c r="C11" s="232"/>
      <c r="D11" s="232"/>
      <c r="E11" s="232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95"/>
      <c r="S11" s="296"/>
      <c r="T11" s="297"/>
      <c r="U11" s="295"/>
      <c r="V11" s="296"/>
      <c r="W11" s="297"/>
      <c r="X11" s="320"/>
      <c r="Y11" s="321"/>
      <c r="Z11" s="321"/>
      <c r="AA11" s="204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1"/>
      <c r="B12" s="232"/>
      <c r="C12" s="232"/>
      <c r="D12" s="232"/>
      <c r="E12" s="232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95"/>
      <c r="S12" s="296"/>
      <c r="T12" s="297"/>
      <c r="U12" s="295"/>
      <c r="V12" s="296"/>
      <c r="W12" s="297"/>
      <c r="X12" s="320"/>
      <c r="Y12" s="321"/>
      <c r="Z12" s="321"/>
      <c r="AA12" s="204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1"/>
      <c r="B13" s="232"/>
      <c r="C13" s="232"/>
      <c r="D13" s="232"/>
      <c r="E13" s="232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95"/>
      <c r="S13" s="296"/>
      <c r="T13" s="297"/>
      <c r="U13" s="295"/>
      <c r="V13" s="296"/>
      <c r="W13" s="297"/>
      <c r="X13" s="320"/>
      <c r="Y13" s="321"/>
      <c r="Z13" s="321"/>
      <c r="AA13" s="204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1"/>
      <c r="B14" s="232"/>
      <c r="C14" s="232"/>
      <c r="D14" s="232"/>
      <c r="E14" s="232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95"/>
      <c r="S14" s="296"/>
      <c r="T14" s="297"/>
      <c r="U14" s="295"/>
      <c r="V14" s="296"/>
      <c r="W14" s="297"/>
      <c r="X14" s="320"/>
      <c r="Y14" s="321"/>
      <c r="Z14" s="321"/>
      <c r="AA14" s="204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302"/>
      <c r="B15" s="303"/>
      <c r="C15" s="303"/>
      <c r="D15" s="303"/>
      <c r="E15" s="303"/>
      <c r="F15" s="221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298"/>
      <c r="S15" s="299"/>
      <c r="T15" s="300"/>
      <c r="U15" s="298"/>
      <c r="V15" s="299"/>
      <c r="W15" s="300"/>
      <c r="X15" s="240"/>
      <c r="Y15" s="241"/>
      <c r="Z15" s="241"/>
      <c r="AA15" s="221"/>
      <c r="AB15" s="222"/>
      <c r="AC15" s="222"/>
      <c r="AD15" s="222"/>
      <c r="AE15" s="222"/>
      <c r="AF15" s="222"/>
      <c r="AG15" s="222"/>
      <c r="AH15" s="222"/>
      <c r="AI15" s="222"/>
      <c r="AJ15" s="222"/>
      <c r="AK15" s="223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10" t="s">
        <v>119</v>
      </c>
      <c r="AM16" s="211"/>
      <c r="AN16" s="211"/>
      <c r="AO16" s="212"/>
    </row>
    <row r="17" spans="1:43" ht="15" customHeight="1" x14ac:dyDescent="0.2">
      <c r="A17" s="233" t="s">
        <v>13</v>
      </c>
      <c r="B17" s="233"/>
      <c r="C17" s="233"/>
      <c r="D17" s="233"/>
      <c r="E17" s="233"/>
      <c r="AL17" s="213"/>
      <c r="AM17" s="214"/>
      <c r="AN17" s="214"/>
      <c r="AO17" s="215"/>
    </row>
    <row r="18" spans="1:43" ht="3.95" customHeight="1" x14ac:dyDescent="0.2">
      <c r="AL18" s="216"/>
      <c r="AM18" s="217"/>
      <c r="AN18" s="217"/>
      <c r="AO18" s="218"/>
    </row>
    <row r="19" spans="1:43" ht="15.95" customHeight="1" x14ac:dyDescent="0.2">
      <c r="A19" s="301" t="s"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 t="s">
        <v>15</v>
      </c>
      <c r="P19" s="228"/>
      <c r="Q19" s="228"/>
      <c r="R19" s="228"/>
      <c r="S19" s="228"/>
      <c r="T19" s="228" t="s">
        <v>16</v>
      </c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9"/>
      <c r="AN19" t="s" s="422">
        <v>145</v>
      </c>
    </row>
    <row r="20" spans="1:43" ht="15.95" customHeight="1" x14ac:dyDescent="0.2">
      <c r="A20" t="s" s="422">
        <v>146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t="s" s="422">
        <v>147</v>
      </c>
      <c r="P20" s="224"/>
      <c r="Q20" s="224"/>
      <c r="R20" s="224"/>
      <c r="S20" s="224"/>
      <c r="T20" t="s" s="422">
        <v>148</v>
      </c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  <c r="AL20" s="210" t="s">
        <v>118</v>
      </c>
      <c r="AM20" s="211"/>
      <c r="AN20" s="211"/>
      <c r="AO20" s="212"/>
    </row>
    <row r="21" spans="1:43" ht="15.95" customHeight="1" x14ac:dyDescent="0.2">
      <c r="A21" s="204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16"/>
      <c r="AM21" s="217"/>
      <c r="AN21" s="217"/>
      <c r="AO21" s="218"/>
    </row>
    <row r="22" spans="1:43" ht="15.95" customHeight="1" x14ac:dyDescent="0.2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3"/>
      <c r="AN22" t="s" s="422">
        <v>145</v>
      </c>
    </row>
    <row r="23" spans="1:43" ht="15.95" customHeight="1" x14ac:dyDescent="0.2">
      <c r="A23" s="304" t="s">
        <v>18</v>
      </c>
      <c r="B23" s="305"/>
      <c r="C23" s="305"/>
      <c r="D23" t="s" s="422">
        <v>145</v>
      </c>
      <c r="E23" s="266"/>
      <c r="F23" s="266"/>
      <c r="G23" s="266"/>
      <c r="H23" s="267"/>
      <c r="I23" s="306" t="s">
        <v>19</v>
      </c>
      <c r="J23" s="307"/>
      <c r="K23" s="307"/>
      <c r="L23" t="s" s="422">
        <v>145</v>
      </c>
      <c r="M23" s="266"/>
      <c r="N23" s="266"/>
      <c r="O23" s="266"/>
      <c r="P23" s="267"/>
      <c r="Q23" s="226" t="s">
        <v>20</v>
      </c>
      <c r="R23" s="227"/>
      <c r="S23" s="266"/>
      <c r="T23" s="266"/>
      <c r="U23" s="266"/>
      <c r="V23" s="266"/>
      <c r="W23" s="266"/>
      <c r="X23" s="226" t="s">
        <v>21</v>
      </c>
      <c r="Y23" s="227"/>
      <c r="Z23" s="227"/>
      <c r="AA23" t="s" s="422">
        <v>145</v>
      </c>
      <c r="AB23" s="266"/>
      <c r="AC23" s="266"/>
      <c r="AD23" s="266"/>
      <c r="AE23" s="266"/>
      <c r="AF23" s="266"/>
      <c r="AG23" s="266"/>
      <c r="AH23" s="266"/>
      <c r="AI23" s="266"/>
      <c r="AJ23" s="266"/>
      <c r="AK23" s="267"/>
      <c r="AL23" s="207" t="s">
        <v>124</v>
      </c>
      <c r="AM23" s="208"/>
      <c r="AN23" s="208"/>
      <c r="AO23" s="209"/>
    </row>
    <row r="24" spans="1:43" ht="15.95" customHeight="1" x14ac:dyDescent="0.2">
      <c r="A24" s="226" t="s">
        <v>23</v>
      </c>
      <c r="B24" s="227"/>
      <c r="C24" s="227"/>
      <c r="D24" s="227"/>
      <c r="E24" s="266" t="s">
        <v>138</v>
      </c>
      <c r="F24" s="266"/>
      <c r="G24" s="266"/>
      <c r="H24" s="266"/>
      <c r="I24" s="223"/>
      <c r="J24" s="226" t="s">
        <v>24</v>
      </c>
      <c r="K24" s="227"/>
      <c r="L24" s="227"/>
      <c r="M24" s="227"/>
      <c r="N24" s="266"/>
      <c r="O24" s="266"/>
      <c r="P24" s="266"/>
      <c r="Q24" s="266"/>
      <c r="R24" s="266"/>
      <c r="S24" s="266"/>
      <c r="T24" s="266"/>
      <c r="U24" s="266"/>
      <c r="V24" s="266"/>
      <c r="W24" s="267"/>
      <c r="X24" s="271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7"/>
      <c r="AN24" t="s" s="422">
        <v>145</v>
      </c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2" t="s">
        <v>26</v>
      </c>
      <c r="AM26" s="273"/>
      <c r="AN26" s="273"/>
      <c r="AO26" s="273"/>
      <c r="AP26" s="274"/>
    </row>
    <row r="27" spans="1:43" ht="3.95" customHeight="1" x14ac:dyDescent="0.2">
      <c r="AL27" s="180"/>
      <c r="AM27" s="281" t="s">
        <v>22</v>
      </c>
      <c r="AN27" s="282"/>
      <c r="AO27" s="282"/>
      <c r="AP27" s="283"/>
    </row>
    <row r="28" spans="1:43" ht="15" customHeight="1" x14ac:dyDescent="0.2">
      <c r="A28" s="233" t="s">
        <v>28</v>
      </c>
      <c r="B28" s="233"/>
      <c r="C28" s="233"/>
      <c r="D28" s="233"/>
      <c r="AL28" s="20"/>
      <c r="AM28" s="284"/>
      <c r="AN28" s="285"/>
      <c r="AO28" s="285"/>
      <c r="AP28" s="286"/>
      <c r="AQ28" s="179"/>
    </row>
    <row r="29" spans="1:43" ht="3.95" customHeight="1" x14ac:dyDescent="0.2">
      <c r="AL29" s="181"/>
      <c r="AM29" s="287"/>
      <c r="AN29" s="288"/>
      <c r="AO29" s="288"/>
      <c r="AP29" s="289"/>
      <c r="AQ29" s="179"/>
    </row>
    <row r="30" spans="1:43" ht="14.1" customHeight="1" x14ac:dyDescent="0.2">
      <c r="A30" s="250" t="s">
        <v>29</v>
      </c>
      <c r="B30" s="250"/>
      <c r="C30" s="250"/>
      <c r="D30" s="250"/>
      <c r="E30" s="250"/>
      <c r="F30" s="250"/>
      <c r="G30" s="250"/>
      <c r="AL30" s="275" t="s">
        <v>30</v>
      </c>
      <c r="AM30" s="276"/>
      <c r="AN30" s="276"/>
      <c r="AO30" s="276"/>
      <c r="AP30" s="277"/>
    </row>
    <row r="31" spans="1:43" ht="3.95" customHeight="1" x14ac:dyDescent="0.2">
      <c r="AL31" s="278"/>
      <c r="AM31" s="279"/>
      <c r="AN31" s="279"/>
      <c r="AO31" s="279"/>
      <c r="AP31" s="280"/>
    </row>
    <row r="32" spans="1:43" ht="15.95" customHeight="1" x14ac:dyDescent="0.2">
      <c r="A32" s="242" t="s">
        <v>14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27" t="s">
        <v>15</v>
      </c>
      <c r="P32" s="227"/>
      <c r="Q32" s="227"/>
      <c r="R32" s="227"/>
      <c r="S32" s="227"/>
      <c r="T32" s="227" t="s">
        <v>16</v>
      </c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46"/>
      <c r="AL32" s="268"/>
      <c r="AM32" s="269"/>
      <c r="AN32" s="269"/>
      <c r="AO32" s="270"/>
    </row>
    <row r="33" spans="1:42" ht="15.95" customHeight="1" x14ac:dyDescent="0.2">
      <c r="A33" s="230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  <c r="AL33" s="210" t="s">
        <v>120</v>
      </c>
      <c r="AM33" s="211"/>
      <c r="AN33" s="211"/>
      <c r="AO33" s="212"/>
      <c r="AP33" s="161"/>
    </row>
    <row r="34" spans="1:42" ht="15.95" customHeight="1" x14ac:dyDescent="0.2">
      <c r="A34" s="204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13"/>
      <c r="AM34" s="214"/>
      <c r="AN34" s="214"/>
      <c r="AO34" s="215"/>
      <c r="AP34" s="161"/>
    </row>
    <row r="35" spans="1:42" ht="15.95" customHeight="1" x14ac:dyDescent="0.2">
      <c r="A35" s="204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13"/>
      <c r="AM35" s="214"/>
      <c r="AN35" s="214"/>
      <c r="AO35" s="215"/>
    </row>
    <row r="36" spans="1:42" ht="15.95" customHeight="1" x14ac:dyDescent="0.2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3"/>
      <c r="AL36" s="216"/>
      <c r="AM36" s="217"/>
      <c r="AN36" s="217"/>
      <c r="AO36" s="218"/>
    </row>
    <row r="37" spans="1:42" ht="3.95" customHeight="1" x14ac:dyDescent="0.2"/>
    <row r="38" spans="1:42" ht="14.1" customHeight="1" x14ac:dyDescent="0.2">
      <c r="A38" s="250" t="s">
        <v>31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251"/>
      <c r="Z38" s="25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10" t="s">
        <v>26</v>
      </c>
      <c r="AM38" s="258"/>
      <c r="AN38" s="25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60"/>
      <c r="AM39" s="261"/>
      <c r="AN39" s="262"/>
    </row>
    <row r="40" spans="1:42" ht="14.1" customHeight="1" x14ac:dyDescent="0.2">
      <c r="A40" s="250" t="s">
        <v>32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63"/>
      <c r="AM40" s="264"/>
      <c r="AN40" s="265"/>
    </row>
    <row r="41" spans="1:42" ht="14.1" customHeight="1" x14ac:dyDescent="0.2">
      <c r="A41" s="250" t="s">
        <v>33</v>
      </c>
      <c r="B41" s="250"/>
      <c r="C41" s="250"/>
      <c r="D41" s="250"/>
      <c r="E41" s="250"/>
      <c r="F41" s="250"/>
      <c r="G41" s="250"/>
      <c r="H41" s="250"/>
      <c r="I41" s="250"/>
      <c r="J41" s="2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252"/>
      <c r="E46" s="252"/>
      <c r="F46" s="252"/>
      <c r="G46" s="252"/>
      <c r="H46" s="25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42" t="s">
        <v>37</v>
      </c>
      <c r="B48" s="243"/>
      <c r="C48" s="243"/>
      <c r="D48" s="244">
        <f ca="1">TODAY()</f>
        <v>41755</v>
      </c>
      <c r="E48" s="244"/>
      <c r="F48" s="244"/>
      <c r="G48" s="244"/>
      <c r="H48" s="244"/>
      <c r="I48" s="245"/>
      <c r="AL48" s="247" t="s">
        <v>38</v>
      </c>
      <c r="AM48" s="248"/>
      <c r="AN48" s="248"/>
      <c r="AO48" s="248"/>
      <c r="AP48" s="249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257">
        <f>IF(AL6&lt;&gt;0,A20,0)</f>
        <v>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255">
        <f>IF($AL$6=0,A20,0)</f>
        <v>0</v>
      </c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34"/>
      <c r="N53" s="36"/>
      <c r="O53" s="256">
        <f>A33</f>
        <v>0</v>
      </c>
      <c r="P53" s="256"/>
      <c r="Q53" s="256"/>
      <c r="R53" s="256"/>
      <c r="S53" s="256"/>
      <c r="T53" s="256"/>
      <c r="U53" s="256"/>
      <c r="V53" s="256"/>
      <c r="W53" s="256"/>
      <c r="X53" s="256"/>
      <c r="Y53" s="38"/>
      <c r="Z53" s="23"/>
      <c r="AA53" s="256">
        <f>A34</f>
        <v>0</v>
      </c>
      <c r="AB53" s="256"/>
      <c r="AC53" s="256"/>
      <c r="AD53" s="256"/>
      <c r="AE53" s="256"/>
      <c r="AF53" s="256"/>
      <c r="AG53" s="256"/>
      <c r="AH53" s="256"/>
      <c r="AI53" s="256"/>
      <c r="AJ53" s="25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255">
        <f>IF($AL$6=0,A21,0)</f>
        <v>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34"/>
      <c r="N56" s="33"/>
      <c r="O56" s="256">
        <f>A35</f>
        <v>0</v>
      </c>
      <c r="P56" s="256"/>
      <c r="Q56" s="256"/>
      <c r="R56" s="256"/>
      <c r="S56" s="256"/>
      <c r="T56" s="256"/>
      <c r="U56" s="256"/>
      <c r="V56" s="256"/>
      <c r="W56" s="256"/>
      <c r="X56" s="256"/>
      <c r="Y56" s="38"/>
      <c r="Z56" s="23"/>
      <c r="AA56" s="256">
        <f>A36</f>
        <v>0</v>
      </c>
      <c r="AB56" s="256"/>
      <c r="AC56" s="256"/>
      <c r="AD56" s="256"/>
      <c r="AE56" s="256"/>
      <c r="AF56" s="256"/>
      <c r="AG56" s="256"/>
      <c r="AH56" s="256"/>
      <c r="AI56" s="256"/>
      <c r="AJ56" s="25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253">
        <f>IF($AL$6=0,A22,0)</f>
        <v>0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41"/>
      <c r="N59" s="39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40"/>
      <c r="Z59" s="27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ht="8.1" customHeight="1" x14ac:dyDescent="0.2">
      <c r="A62" s="5"/>
      <c r="B62" s="192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192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</row>
    <row r="63" spans="1:37" ht="9.9499999999999993" customHeight="1" x14ac:dyDescent="0.2">
      <c r="A63" s="5"/>
      <c r="B63" s="192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192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[1]Ark1!$C$14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[1]Ark1!$C$17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[1]Ark1!$C$18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>
        <f>Underskrift!A20</f>
        <v>0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>
        <f>Underskrift!O20</f>
        <v>0</v>
      </c>
      <c r="P13" s="338"/>
      <c r="Q13" s="338"/>
      <c r="R13" s="338"/>
      <c r="S13" s="338"/>
      <c r="T13" s="338"/>
      <c r="U13" s="338"/>
      <c r="V13" s="338">
        <f>Underskrift!T20</f>
        <v>0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Underskrift!A10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Underskrift!A11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Underskrift!A12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Underskrift!A13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Underskrift!A14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Underskrift!A15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93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 t="str">
        <f><![CDATA[K53&E54&A53&E54&E53&D53&D54&E54&AA53]]></f>
        <v>Deres provenu bedes trukket på reg. nr.  9860 Folkesparekassen. Træksedlen sendes til os.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3">
        <f>[1]Ark1!$C$29</f>
        <v>9860</v>
      </c>
      <c r="B53" s="334"/>
      <c r="C53" s="335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>
        <f>Underskrift!AL32</f>
        <v>0</v>
      </c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'Ovf. engagement 1'!B9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'Ovf. engagement 1'!B10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'Ovf. engagement 1'!B11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'Ovf. engagement 1'!AM17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'Ovf. engagement 1'!AM18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'Ovf. engagement 1'!AM19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'Ovf. engagement 1'!AM20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'Ovf. engagement 1'!AM21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'Ovf. engagement 1'!AM22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IF(X27&lt;0,'Ovf. engagement 1'!A52,0)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139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2"/>
      <c r="B53" s="332"/>
      <c r="C53" s="332"/>
    </row>
  </sheetData>
  <mergeCells count="107"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t="s" s="422">
        <v>146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t="s" s="422">
        <v>148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46"/>
    </row>
    <row r="4" spans="1:32" ht="20.100000000000001" customHeight="1" x14ac:dyDescent="0.2">
      <c r="A4" s="306" t="s">
        <v>44</v>
      </c>
      <c r="B4" s="307"/>
      <c r="C4" s="324"/>
      <c r="D4" t="s" s="422">
        <v>145</v>
      </c>
      <c r="E4" s="307"/>
      <c r="F4" s="324"/>
      <c r="G4" s="306" t="s">
        <v>122</v>
      </c>
      <c r="H4" s="307"/>
      <c r="I4" s="307"/>
      <c r="J4" s="324"/>
      <c r="K4" t="s" s="422">
        <v>145</v>
      </c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t="s" s="422">
        <v>147</v>
      </c>
      <c r="V4" s="227"/>
      <c r="W4" s="227"/>
      <c r="X4" s="227"/>
      <c r="Y4" s="227"/>
      <c r="Z4" s="227"/>
      <c r="AA4" s="227"/>
      <c r="AB4" s="227"/>
      <c r="AC4" s="227"/>
      <c r="AD4" s="246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  <mergeCell ref="S12:AC12"/>
    <mergeCell ref="B17:L17"/>
    <mergeCell ref="S17:AC17"/>
    <mergeCell ref="I24:V24"/>
    <mergeCell ref="I20:V20"/>
    <mergeCell ref="I21:V21"/>
    <mergeCell ref="I22:V22"/>
    <mergeCell ref="I23:V23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workbookViewId="0">
      <selection activeCell="G4" sqref="G4:J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>
        <f>IF(Underskrift!AL6=0,Underskrift!A21,IF(Underskrift!AL6&lt;&gt;0,Underskrift!A34,0))</f>
        <v>0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IF(Underskrift!AL6=0,Underskrift!T21,IF(Underskrift!AL6&lt;&gt;0,Underskrift!T34,0))</f>
        <v>0</v>
      </c>
      <c r="M3" s="227"/>
      <c r="N3" s="227"/>
      <c r="O3" s="227"/>
      <c r="P3" s="2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9"/>
    </row>
    <row r="4" spans="1:32" ht="20.100000000000001" customHeight="1" x14ac:dyDescent="0.2">
      <c r="A4" s="306" t="s">
        <v>44</v>
      </c>
      <c r="B4" s="307"/>
      <c r="C4" s="324"/>
      <c r="D4" s="362">
        <v>9860</v>
      </c>
      <c r="E4" s="362"/>
      <c r="F4" s="362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359">
        <f>IF(Underskrift!AL6=0,Underskrift!O21,IF(Underskrift!AL6&lt;&gt;0,Underskrift!O34,0))</f>
        <v>0</v>
      </c>
      <c r="V4" s="360"/>
      <c r="W4" s="360"/>
      <c r="X4" s="360"/>
      <c r="Y4" s="360"/>
      <c r="Z4" s="360"/>
      <c r="AA4" s="360"/>
      <c r="AB4" s="360"/>
      <c r="AC4" s="360"/>
      <c r="AD4" s="361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A2:K2"/>
    <mergeCell ref="L2:AD2"/>
    <mergeCell ref="A3:K3"/>
    <mergeCell ref="L3:AD3"/>
    <mergeCell ref="D4:F4"/>
    <mergeCell ref="G4:J4"/>
    <mergeCell ref="K4:P4"/>
    <mergeCell ref="Q4:T4"/>
    <mergeCell ref="A5:C5"/>
    <mergeCell ref="D5:P5"/>
    <mergeCell ref="M11:N11"/>
    <mergeCell ref="O11:T11"/>
    <mergeCell ref="U4:AD4"/>
    <mergeCell ref="A4:C4"/>
    <mergeCell ref="I21:V21"/>
    <mergeCell ref="I22:V22"/>
    <mergeCell ref="I23:V23"/>
    <mergeCell ref="I24:V24"/>
    <mergeCell ref="S12:AC12"/>
    <mergeCell ref="B17:L17"/>
    <mergeCell ref="S17:AC17"/>
    <mergeCell ref="I20:V20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IF(Underskrift!AL6=0,Underskrift!O20,0)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IF(Underskrift!AL6=0,Underskrift!A20,0)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[1]Ark1!$C$19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  <c r="AK13" s="107" t="s">
        <v>106</v>
      </c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IF(Underskrift!AL6=0,Underskrift!T20,0)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[1]Ark1!$C$29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IF(Underskrift!AL6=0,Underskrift!O21,0)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IF(Underskrift!AL6=0,Underskrift!A21,0)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'Arbejdsgiver 1'!Y13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IF(Underskrift!AL6=0,Underskrift!T21,0)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'Arbejdsgiver 1'!Y14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customWidth="true" style="107" width="2.7109375" collapsed="true"/>
    <col min="37" max="37" style="107" width="8.85546875" collapsed="true"/>
    <col min="38" max="38" customWidth="true" style="107" width="12.7109375" collapsed="true"/>
    <col min="39" max="16384" style="107" width="8.85546875" collapsed="true"/>
  </cols>
  <sheetData>
    <row r="2" spans="1:39" x14ac:dyDescent="0.2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93" t="s">
        <v>86</v>
      </c>
      <c r="C5" s="393"/>
      <c r="D5" s="393"/>
      <c r="E5" s="393"/>
      <c r="F5" s="393"/>
      <c r="G5" s="393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94" t="str">
        <f>'Ovf. engagement 1'!B9</f>
        <v>Andelskassen OIKOS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27"/>
      <c r="AL7" s="159" t="s">
        <v>109</v>
      </c>
    </row>
    <row r="8" spans="1:39" ht="18" customHeight="1" x14ac:dyDescent="0.2">
      <c r="A8" s="128"/>
      <c r="B8" s="394" t="str">
        <f>'Ovf. engagement 1'!B10</f>
        <v>Kløvermarksvej 4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127"/>
      <c r="AL8" s="160" t="s">
        <v>111</v>
      </c>
    </row>
    <row r="9" spans="1:39" ht="18" customHeight="1" x14ac:dyDescent="0.2">
      <c r="A9" s="128"/>
      <c r="B9" s="394" t="str">
        <f>'Ovf. engagement 1'!B11</f>
        <v>8200  Århus N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96" t="s">
        <v>87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8"/>
    </row>
    <row r="12" spans="1:39" ht="18" customHeight="1" x14ac:dyDescent="0.2">
      <c r="A12" s="396" t="s">
        <v>37</v>
      </c>
      <c r="B12" s="397"/>
      <c r="C12" s="399">
        <f ca="1">Underskrift!D48</f>
        <v>41755</v>
      </c>
      <c r="D12" s="399"/>
      <c r="E12" s="399"/>
      <c r="F12" s="399"/>
      <c r="G12" s="399"/>
      <c r="H12" s="399"/>
      <c r="I12" s="397" t="str">
        <f>AL12&amp;AM12&amp;'Arbejdsgiver 1'!Y13</f>
        <v>Tlf.nr.: 8668 2333</v>
      </c>
      <c r="J12" s="397"/>
      <c r="K12" s="397"/>
      <c r="L12" s="397"/>
      <c r="M12" s="397"/>
      <c r="N12" s="397"/>
      <c r="O12" s="397"/>
      <c r="P12" s="398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95" t="s">
        <v>88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</row>
    <row r="16" spans="1:39" x14ac:dyDescent="0.2">
      <c r="A16" s="107" t="s">
        <v>1</v>
      </c>
    </row>
    <row r="18" spans="1:32" x14ac:dyDescent="0.2">
      <c r="A18" s="387" t="s">
        <v>89</v>
      </c>
      <c r="B18" s="380"/>
      <c r="C18" s="378" t="s">
        <v>90</v>
      </c>
      <c r="D18" s="379"/>
      <c r="E18" s="379"/>
      <c r="F18" s="379"/>
      <c r="G18" s="380"/>
      <c r="H18" s="378" t="s">
        <v>91</v>
      </c>
      <c r="I18" s="379"/>
      <c r="J18" s="379"/>
      <c r="K18" s="379"/>
      <c r="L18" s="380"/>
      <c r="M18" s="387" t="s">
        <v>92</v>
      </c>
      <c r="N18" s="379"/>
      <c r="O18" s="379"/>
      <c r="P18" s="379"/>
      <c r="Q18" s="379"/>
      <c r="R18" s="380"/>
      <c r="S18" s="378" t="s">
        <v>93</v>
      </c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80"/>
    </row>
    <row r="19" spans="1:32" x14ac:dyDescent="0.2">
      <c r="A19" s="381"/>
      <c r="B19" s="383"/>
      <c r="C19" s="381"/>
      <c r="D19" s="382"/>
      <c r="E19" s="382"/>
      <c r="F19" s="382"/>
      <c r="G19" s="383"/>
      <c r="H19" s="381"/>
      <c r="I19" s="382"/>
      <c r="J19" s="382"/>
      <c r="K19" s="382"/>
      <c r="L19" s="383"/>
      <c r="M19" s="381"/>
      <c r="N19" s="382"/>
      <c r="O19" s="382"/>
      <c r="P19" s="382"/>
      <c r="Q19" s="382"/>
      <c r="R19" s="383"/>
      <c r="S19" s="381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3"/>
    </row>
    <row r="20" spans="1:32" x14ac:dyDescent="0.2">
      <c r="A20" s="384">
        <v>3</v>
      </c>
      <c r="B20" s="384"/>
      <c r="C20" t="s" s="422">
        <v>145</v>
      </c>
      <c r="D20" s="385"/>
      <c r="E20" s="385"/>
      <c r="F20" s="385"/>
      <c r="G20" s="385"/>
      <c r="H20" t="s" s="422">
        <v>147</v>
      </c>
      <c r="I20" s="385"/>
      <c r="J20" s="385"/>
      <c r="K20" s="385"/>
      <c r="L20" s="385"/>
      <c r="M20" s="388"/>
      <c r="N20" s="308"/>
      <c r="O20" s="308"/>
      <c r="P20" s="308"/>
      <c r="Q20" s="308"/>
      <c r="R20" s="309"/>
      <c r="S20" t="s" s="422">
        <v>146</v>
      </c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</row>
    <row r="21" spans="1:32" x14ac:dyDescent="0.2">
      <c r="A21" s="384"/>
      <c r="B21" s="384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9"/>
      <c r="N21" s="390"/>
      <c r="O21" s="390"/>
      <c r="P21" s="390"/>
      <c r="Q21" s="390"/>
      <c r="R21" s="391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</row>
    <row r="23" spans="1:32" x14ac:dyDescent="0.2">
      <c r="A23" s="107" t="s">
        <v>3</v>
      </c>
    </row>
    <row r="25" spans="1:32" x14ac:dyDescent="0.2">
      <c r="A25" s="387" t="s">
        <v>89</v>
      </c>
      <c r="B25" s="380"/>
      <c r="C25" s="378" t="s">
        <v>90</v>
      </c>
      <c r="D25" s="379"/>
      <c r="E25" s="379"/>
      <c r="F25" s="379"/>
      <c r="G25" s="380"/>
      <c r="H25" s="378" t="s">
        <v>91</v>
      </c>
      <c r="I25" s="379"/>
      <c r="J25" s="379"/>
      <c r="K25" s="379"/>
      <c r="L25" s="380"/>
      <c r="M25" s="387" t="s">
        <v>92</v>
      </c>
      <c r="N25" s="379"/>
      <c r="O25" s="379"/>
      <c r="P25" s="379"/>
      <c r="Q25" s="379"/>
      <c r="R25" s="380"/>
      <c r="S25" s="378" t="s">
        <v>93</v>
      </c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80"/>
    </row>
    <row r="26" spans="1:32" x14ac:dyDescent="0.2">
      <c r="A26" s="381"/>
      <c r="B26" s="383"/>
      <c r="C26" s="381"/>
      <c r="D26" s="382"/>
      <c r="E26" s="382"/>
      <c r="F26" s="382"/>
      <c r="G26" s="383"/>
      <c r="H26" s="381"/>
      <c r="I26" s="382"/>
      <c r="J26" s="382"/>
      <c r="K26" s="382"/>
      <c r="L26" s="383"/>
      <c r="M26" s="381"/>
      <c r="N26" s="382"/>
      <c r="O26" s="382"/>
      <c r="P26" s="382"/>
      <c r="Q26" s="382"/>
      <c r="R26" s="383"/>
      <c r="S26" s="381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3"/>
    </row>
    <row r="27" spans="1:32" x14ac:dyDescent="0.2">
      <c r="A27" s="384">
        <v>3</v>
      </c>
      <c r="B27" s="384"/>
      <c r="C27" t="s" s="422">
        <v>145</v>
      </c>
      <c r="D27" s="385"/>
      <c r="E27" s="385"/>
      <c r="F27" s="385"/>
      <c r="G27" s="385"/>
      <c r="H27" t="s" s="422">
        <v>147</v>
      </c>
      <c r="I27" s="385"/>
      <c r="J27" s="385"/>
      <c r="K27" s="385"/>
      <c r="L27" s="385"/>
      <c r="M27" s="386"/>
      <c r="N27" s="386"/>
      <c r="O27" s="386"/>
      <c r="P27" s="386"/>
      <c r="Q27" s="386"/>
      <c r="R27" s="386"/>
      <c r="S27" t="s" s="422">
        <v>146</v>
      </c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</row>
    <row r="28" spans="1:32" x14ac:dyDescent="0.2">
      <c r="A28" s="384"/>
      <c r="B28" s="384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6"/>
      <c r="O28" s="386"/>
      <c r="P28" s="386"/>
      <c r="Q28" s="386"/>
      <c r="R28" s="386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customWidth="true" style="13" width="2.7109375" collapsed="true"/>
    <col min="39" max="39" customWidth="true" style="6" width="12.140625" collapsed="true"/>
    <col min="40" max="40" style="6" width="8.85546875" collapsed="true"/>
    <col min="41" max="41" customWidth="true" style="6" width="11.0" collapsed="true"/>
    <col min="42" max="16384" style="6" width="8.85546875" collapsed="true"/>
  </cols>
  <sheetData>
    <row r="2" spans="1:41" ht="18" customHeight="1" x14ac:dyDescent="0.2">
      <c r="A2" s="421" t="s">
        <v>94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36" t="s">
        <v>86</v>
      </c>
      <c r="C5" s="336"/>
      <c r="D5" s="336"/>
      <c r="E5" s="336"/>
      <c r="F5" s="336"/>
      <c r="G5" s="336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s="418">
        <f>Underskrift!AN10</f>
        <v>0</v>
      </c>
      <c r="S6" s="419"/>
      <c r="T6" s="419"/>
      <c r="U6" s="419"/>
      <c r="V6" s="420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10" t="str">
        <f>'Ovf. engagement 1'!B9</f>
        <v>Andelskassen OIKOS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143"/>
      <c r="Q7" s="24"/>
      <c r="R7" s="418">
        <f>Underskrift!AN11</f>
        <v>0</v>
      </c>
      <c r="S7" s="419"/>
      <c r="T7" s="419"/>
      <c r="U7" s="419"/>
      <c r="V7" s="420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10" t="str">
        <f>'Ovf. engagement 1'!B10</f>
        <v>Kløvermarksvej 4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143"/>
      <c r="Q8" s="24"/>
      <c r="R8" s="418">
        <f>Underskrift!AN12</f>
        <v>0</v>
      </c>
      <c r="S8" s="419"/>
      <c r="T8" s="419"/>
      <c r="U8" s="419"/>
      <c r="V8" s="420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10" t="str">
        <f>'Ovf. engagement 1'!B11</f>
        <v>8200  Århus N</v>
      </c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143"/>
      <c r="Q9" s="24"/>
      <c r="R9" s="418">
        <f>Underskrift!AN13</f>
        <v>0</v>
      </c>
      <c r="S9" s="419"/>
      <c r="T9" s="419"/>
      <c r="U9" s="419"/>
      <c r="V9" s="420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18">
        <f>Underskrift!AN14</f>
        <v>0</v>
      </c>
      <c r="S10" s="419"/>
      <c r="T10" s="419"/>
      <c r="U10" s="419"/>
      <c r="V10" s="420"/>
      <c r="W10" s="24"/>
      <c r="X10" s="24"/>
      <c r="Y10" s="24"/>
      <c r="AN10" s="146"/>
    </row>
    <row r="11" spans="1:41" s="21" customFormat="1" ht="18" customHeight="1" x14ac:dyDescent="0.2">
      <c r="A11" s="242" t="s">
        <v>87</v>
      </c>
      <c r="B11" s="243"/>
      <c r="C11" s="243"/>
      <c r="D11" s="243"/>
      <c r="E11" s="243"/>
      <c r="F11" s="243"/>
      <c r="G11" s="243"/>
      <c r="H11" s="243"/>
      <c r="I11" s="243"/>
      <c r="J11" s="243"/>
      <c r="K11" s="412" t="str">
        <f>'Flytning PBS'!I12</f>
        <v>Tlf.nr.: 8668 2333</v>
      </c>
      <c r="L11" s="412"/>
      <c r="M11" s="412"/>
      <c r="N11" s="412"/>
      <c r="O11" s="412"/>
      <c r="P11" s="413"/>
      <c r="Q11" s="24"/>
      <c r="R11" s="418">
        <f>Underskrift!AN15</f>
        <v>0</v>
      </c>
      <c r="S11" s="419"/>
      <c r="T11" s="419"/>
      <c r="U11" s="419"/>
      <c r="V11" s="420"/>
      <c r="W11" s="24"/>
      <c r="X11" s="24"/>
      <c r="Y11" s="24"/>
    </row>
    <row r="12" spans="1:41" s="21" customFormat="1" ht="18" customHeight="1" x14ac:dyDescent="0.2">
      <c r="A12" s="242" t="s">
        <v>37</v>
      </c>
      <c r="B12" s="243"/>
      <c r="C12" s="415">
        <f ca="1">Underskrift!D48</f>
        <v>41755</v>
      </c>
      <c r="D12" s="415"/>
      <c r="E12" s="415"/>
      <c r="F12" s="415"/>
      <c r="G12" s="412" t="s">
        <v>96</v>
      </c>
      <c r="H12" s="412"/>
      <c r="I12" s="412"/>
      <c r="J12" s="412"/>
      <c r="K12" s="416" t="s">
        <v>137</v>
      </c>
      <c r="L12" s="416"/>
      <c r="M12" s="416"/>
      <c r="N12" s="416"/>
      <c r="O12" s="416"/>
      <c r="P12" s="417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50" t="s">
        <v>100</v>
      </c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</row>
    <row r="23" spans="1:38" s="21" customFormat="1" ht="18" customHeight="1" x14ac:dyDescent="0.2"/>
    <row r="24" spans="1:38" s="21" customFormat="1" ht="18" customHeight="1" x14ac:dyDescent="0.2">
      <c r="A24" s="242" t="s">
        <v>14</v>
      </c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 t="s">
        <v>101</v>
      </c>
      <c r="P24" s="243"/>
      <c r="Q24" s="243"/>
      <c r="R24" s="243"/>
      <c r="S24" s="243"/>
      <c r="T24" s="243" t="s">
        <v>16</v>
      </c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94"/>
    </row>
    <row r="25" spans="1:38" s="21" customFormat="1" ht="18" customHeight="1" x14ac:dyDescent="0.2">
      <c r="A25" s="409">
        <f>Underskrift!A20</f>
        <v>0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251">
        <f>Underskrift!O20</f>
        <v>0</v>
      </c>
      <c r="P25" s="251"/>
      <c r="Q25" s="251"/>
      <c r="R25" s="251"/>
      <c r="S25" s="251"/>
      <c r="T25" s="410">
        <f>Underskrift!T20</f>
        <v>0</v>
      </c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1"/>
    </row>
    <row r="26" spans="1:38" s="21" customFormat="1" ht="18" customHeight="1" x14ac:dyDescent="0.2">
      <c r="A26" s="409">
        <f>IF(Underskrift!AL6=0,Underskrift!A21,0)</f>
        <v>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251">
        <f>IF(Underskrift!AL6=0,Underskrift!O21,0)</f>
        <v>0</v>
      </c>
      <c r="P26" s="251"/>
      <c r="Q26" s="251"/>
      <c r="R26" s="251"/>
      <c r="S26" s="251"/>
      <c r="T26" s="410">
        <f>IF(Underskrift!AL6=0,Underskrift!T21,0)</f>
        <v>0</v>
      </c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1"/>
    </row>
    <row r="27" spans="1:38" s="21" customFormat="1" ht="18" customHeight="1" x14ac:dyDescent="0.2">
      <c r="A27" s="409">
        <f>IF(Underskrift!AL6=0,Underskrift!A22,0)</f>
        <v>0</v>
      </c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251">
        <f>IF(Underskrift!AL6=0,Underskrift!O22,0)</f>
        <v>0</v>
      </c>
      <c r="P27" s="251"/>
      <c r="Q27" s="251"/>
      <c r="R27" s="251"/>
      <c r="S27" s="251"/>
      <c r="T27" s="410">
        <f>IF(Underskrift!AL6=0,Underskrift!T22,0)</f>
        <v>0</v>
      </c>
      <c r="U27" s="410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1"/>
    </row>
    <row r="28" spans="1:38" s="21" customFormat="1" ht="18" customHeight="1" x14ac:dyDescent="0.2">
      <c r="A28" s="409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251"/>
      <c r="P28" s="251"/>
      <c r="Q28" s="251"/>
      <c r="R28" s="251"/>
      <c r="S28" s="251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1"/>
    </row>
    <row r="29" spans="1:38" s="21" customFormat="1" ht="18" customHeight="1" x14ac:dyDescent="0.2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4"/>
      <c r="P29" s="404"/>
      <c r="Q29" s="404"/>
      <c r="R29" s="404"/>
      <c r="S29" s="404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5"/>
    </row>
    <row r="30" spans="1:38" s="21" customFormat="1" ht="18" customHeight="1" x14ac:dyDescent="0.2">
      <c r="A30" s="406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390"/>
      <c r="P30" s="390"/>
      <c r="Q30" s="390"/>
      <c r="R30" s="390"/>
      <c r="S30" s="390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8"/>
    </row>
    <row r="31" spans="1:38" s="21" customFormat="1" ht="18" customHeight="1" x14ac:dyDescent="0.2"/>
    <row r="32" spans="1:38" s="21" customFormat="1" ht="18" customHeight="1" x14ac:dyDescent="0.2">
      <c r="A32" s="250" t="s">
        <v>102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50" t="s">
        <v>103</v>
      </c>
      <c r="D34" s="250"/>
      <c r="E34" s="250"/>
      <c r="F34" s="250"/>
      <c r="G34" s="250"/>
      <c r="H34" s="250"/>
      <c r="I34" s="250"/>
      <c r="J34" s="250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50" t="s">
        <v>104</v>
      </c>
      <c r="D36" s="250"/>
      <c r="E36" s="250"/>
      <c r="F36" s="250"/>
      <c r="G36" s="250"/>
      <c r="H36" s="250"/>
      <c r="I36" s="250"/>
      <c r="J36" s="250"/>
    </row>
    <row r="37" spans="1:38" s="21" customFormat="1" ht="18" customHeight="1" x14ac:dyDescent="0.2"/>
    <row r="38" spans="1:38" s="21" customFormat="1" ht="18" customHeight="1" x14ac:dyDescent="0.2">
      <c r="A38" s="301" t="s">
        <v>84</v>
      </c>
      <c r="B38" s="228"/>
      <c r="C38" s="228"/>
      <c r="D38" s="228"/>
      <c r="E38" s="228"/>
      <c r="F38" s="228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00">
        <f>IF(Underskrift!D46&lt;&gt;0,Underskrift!A46&amp;'Åbning af konti i Fksp.'!B44&amp;Underskrift!D46&amp;'Åbning af konti i Fksp.'!B44&amp;Underskrift!I46,0)</f>
        <v>0</v>
      </c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143"/>
    </row>
    <row r="41" spans="1:38" s="21" customFormat="1" ht="18" customHeight="1" x14ac:dyDescent="0.2">
      <c r="A41" s="142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A25:N25"/>
    <mergeCell ref="O25:S25"/>
    <mergeCell ref="T25:AL25"/>
    <mergeCell ref="A26:N26"/>
    <mergeCell ref="O26:S26"/>
    <mergeCell ref="T26:AL26"/>
    <mergeCell ref="A27:N27"/>
    <mergeCell ref="O27:S27"/>
    <mergeCell ref="T27:AL27"/>
    <mergeCell ref="A28:N28"/>
    <mergeCell ref="O28:S28"/>
    <mergeCell ref="T28:AL28"/>
    <mergeCell ref="A29:N29"/>
    <mergeCell ref="O29:S29"/>
    <mergeCell ref="T29:AL29"/>
    <mergeCell ref="A30:N30"/>
    <mergeCell ref="O30:S30"/>
    <mergeCell ref="T30:AL30"/>
    <mergeCell ref="B40:AK40"/>
    <mergeCell ref="B41:AK41"/>
    <mergeCell ref="A32:M32"/>
    <mergeCell ref="C34:J34"/>
    <mergeCell ref="C36:J36"/>
    <mergeCell ref="A38:F38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1996-11-12T13:28:11Z</dcterms:created>
  <dc:creator>mp</dc:creator>
  <lastModifiedBy>DenLilleMand</lastModifiedBy>
  <lastPrinted>2013-09-25T11:24:57Z</lastPrinted>
  <dcterms:modified xsi:type="dcterms:W3CDTF">2014-04-26T09:50:34Z</dcterms:modified>
  <dc:title>Underskrift, ovf. engagement, PBS, Dankort m.v.</dc:title>
</coreProperties>
</file>