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\Documents\GitHub\Teplica\Docs\"/>
    </mc:Choice>
  </mc:AlternateContent>
  <xr:revisionPtr revIDLastSave="0" documentId="8_{88BDBDEF-53F7-4B83-A798-5DE5C724AA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B2" i="1" a="1"/>
  <c r="B2" i="1" s="1"/>
  <c r="C2" i="1" a="1"/>
  <c r="C2" i="1" s="1"/>
  <c r="D2" i="1" a="1"/>
  <c r="D2" i="1" s="1"/>
  <c r="F20" i="1"/>
  <c r="F17" i="1"/>
  <c r="F18" i="1"/>
  <c r="F19" i="1"/>
  <c r="F15" i="1"/>
  <c r="F16" i="1"/>
  <c r="F13" i="1"/>
  <c r="F14" i="1"/>
  <c r="G2" i="1"/>
  <c r="F4" i="1"/>
  <c r="F5" i="1"/>
  <c r="F6" i="1"/>
  <c r="F7" i="1"/>
  <c r="F12" i="1"/>
  <c r="F11" i="1"/>
  <c r="F8" i="1"/>
  <c r="F9" i="1"/>
  <c r="F10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<sst xmlns="http://schemas.openxmlformats.org/spreadsheetml/2006/main" count="26" uniqueCount="26">
  <si>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Элемент</t>
  </si>
  <si>
    <t>Количество</t>
  </si>
  <si>
    <t>SIM800L</t>
  </si>
  <si>
    <t>MICROSD</t>
  </si>
  <si>
    <t>LCD2004+I2C</t>
  </si>
  <si>
    <t>Модуль реле 8 шт</t>
  </si>
  <si>
    <t>Светодиод</t>
  </si>
  <si>
    <t>Итоговое потребление</t>
  </si>
  <si>
    <t>Пиковая нагрузка, мА</t>
  </si>
  <si>
    <t>Активный режим, мА</t>
  </si>
  <si>
    <t>Режим ожидания, мА</t>
  </si>
  <si>
    <t>Напряжение, В</t>
  </si>
  <si>
    <t>Максимальная мощность, Вт</t>
  </si>
  <si>
    <t>BH1750(люксометр)</t>
  </si>
  <si>
    <t>DHT22(темп+влага воздуха)</t>
  </si>
  <si>
    <t>BME280(темп+влага воздуха)</t>
  </si>
  <si>
    <t>SHT3x(темп+влага воздуха)</t>
  </si>
  <si>
    <t>SHT2x(темп+влага воздуха)</t>
  </si>
  <si>
    <t>SHT4x(темп+влага воздуха)</t>
  </si>
  <si>
    <t>SCD30(CO2+темп+влага)</t>
  </si>
  <si>
    <t>SCD4х(CO2+темп+влага)</t>
  </si>
  <si>
    <t>DS18B20(темп почвы)</t>
  </si>
  <si>
    <t>Soil Mois Sensor v1.2(влага почвы)</t>
  </si>
  <si>
    <t>ENC28J60(Ethernet)</t>
  </si>
  <si>
    <t>BUZZER(Бипка)</t>
  </si>
  <si>
    <t>ESP32(Большая бипка)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</si>
</sst>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9" sqref="F19"/>
    </sheetView>
  </sheetViews>
  <sheetFormatPr defaultRowHeight="14.5" x14ac:dyDescent="0.35"/>
  <cols>
    <col min="1" max="1" width="30.54296875" bestFit="1" customWidth="1"/>
    <col min="2" max="2" width="20.1796875" bestFit="1" customWidth="1"/>
    <col min="3" max="3" width="19.90625" bestFit="1" customWidth="1"/>
    <col min="4" max="4" width="20.1796875" bestFit="1" customWidth="1"/>
    <col min="5" max="5" width="14.08984375" bestFit="1" customWidth="1"/>
    <col min="6" max="6" width="26.7265625" bestFit="1" customWidth="1"/>
    <col min="7" max="7" width="10.90625" bestFit="1" customWidth="1"/>
  </cols>
  <sheetData>
    <row r="1" spans="1:7" ht="24" customHeight="1" x14ac:dyDescent="0.35">
      <c r="A1" s="1" t="s">
        <v>0</v>
      </c>
      <c r="B1" s="1" t="s">
        <v>10</v>
      </c>
      <c r="C1" s="1" t="s">
        <v>9</v>
      </c>
      <c r="D1" s="1" t="s">
        <v>8</v>
      </c>
      <c r="E1" s="1" t="s">
        <v>11</v>
      </c>
      <c r="F1" s="1" t="s">
        <v>12</v>
      </c>
      <c r="G1" s="1" t="s">
        <v>1</v>
      </c>
    </row>
    <row r="2" spans="1:7" x14ac:dyDescent="0.35">
      <c r="A2" s="2" t="s">
        <v>7</v>
      </c>
      <c r="B2" s="3" t="str" cm="1">
        <f t="array" ref="B2">ROUND(SUMPRODUCT(VALUE(B3:B50))/1000,3) &amp; " A"</f>
        <v>0,047 A</v>
      </c>
      <c r="C2" s="3" t="str" cm="1">
        <f t="array" ref="C2">ROUND(SUMPRODUCT(VALUE(C3:C50))/1000,1) &amp; " A"</f>
        <v>1 A</v>
      </c>
      <c r="D2" s="3" t="str" cm="1">
        <f t="array" ref="D2">ROUND(SUMPRODUCT(VALUE(D3:D50))/1000,1) &amp; " A"</f>
        <v>3,5 A</v>
      </c>
      <c r="E2" s="2"/>
      <c r="F2" s="2" t="str" cm="1">
        <f t="array" ref="F2">ROUND(SUMPRODUCT(VALUE(F3:F50)),0) &amp; " Вт"</f>
        <v>15 Вт</v>
      </c>
      <c r="G2" s="2">
        <f>SUM(G3:G21)</f>
        <v>26</v>
      </c>
    </row>
    <row r="3" spans="1:7" x14ac:dyDescent="0.35">
      <c r="A3" s="2" t="s">
        <v>23</v>
      </c>
      <c r="B3" s="2">
        <v>2</v>
      </c>
      <c r="C3" s="4">
        <v>120</v>
      </c>
      <c r="D3" s="3">
        <v>180</v>
      </c>
      <c r="E3" s="2">
        <v>3.3</v>
      </c>
      <c r="F3" s="2">
        <f>(D3/1000) * (E3 * G3)</f>
        <v>0.59399999999999997</v>
      </c>
      <c r="G3" s="2">
        <v>1</v>
      </c>
    </row>
    <row r="4" spans="1:7" x14ac:dyDescent="0.35">
      <c r="A4" s="2" t="s">
        <v>24</v>
      </c>
      <c r="B4" s="2">
        <v>0.1</v>
      </c>
      <c r="C4" s="4">
        <v>30</v>
      </c>
      <c r="D4" s="3">
        <v>50</v>
      </c>
      <c r="E4" s="2">
        <v>3.3</v>
      </c>
      <c r="F4" s="2">
        <f t="shared" ref="F4:F7" si="0">(D4/1000) * (E4 * G4)</f>
        <v>0.16500000000000001</v>
      </c>
      <c r="G4" s="2">
        <v>1</v>
      </c>
    </row>
    <row r="5" spans="1:7" x14ac:dyDescent="0.35">
      <c r="A5" s="2" t="s">
        <v>2</v>
      </c>
      <c r="B5" s="2">
        <v>0.7</v>
      </c>
      <c r="C5" s="4">
        <v>100</v>
      </c>
      <c r="D5" s="3">
        <v>2000</v>
      </c>
      <c r="E5" s="2">
        <v>4</v>
      </c>
      <c r="F5" s="2">
        <f t="shared" si="0"/>
        <v>8</v>
      </c>
      <c r="G5" s="2">
        <v>1</v>
      </c>
    </row>
    <row r="6" spans="1:7" x14ac:dyDescent="0.35">
      <c r="A6" s="2" t="s">
        <v>3</v>
      </c>
      <c r="B6" s="2">
        <v>0.2</v>
      </c>
      <c r="C6" s="4">
        <v>50</v>
      </c>
      <c r="D6" s="3">
        <v>100</v>
      </c>
      <c r="E6" s="2">
        <v>3.3</v>
      </c>
      <c r="F6" s="2">
        <f t="shared" si="0"/>
        <v>0.33</v>
      </c>
      <c r="G6" s="2">
        <v>1</v>
      </c>
    </row>
    <row r="7" spans="1:7" x14ac:dyDescent="0.35">
      <c r="A7" s="2" t="s">
        <v>25</v>
      </c>
      <c r="B7" s="2">
        <v>10</v>
      </c>
      <c r="C7" s="4">
        <v>160</v>
      </c>
      <c r="D7" s="3">
        <v>250</v>
      </c>
      <c r="E7" s="2">
        <v>3.3</v>
      </c>
      <c r="F7" s="2">
        <f t="shared" si="0"/>
        <v>0.82499999999999996</v>
      </c>
      <c r="G7" s="2">
        <v>1</v>
      </c>
    </row>
    <row r="8" spans="1:7" x14ac:dyDescent="0.35">
      <c r="A8" s="2" t="s">
        <v>4</v>
      </c>
      <c r="B8" s="2">
        <v>0.2</v>
      </c>
      <c r="C8" s="4">
        <v>25</v>
      </c>
      <c r="D8" s="3">
        <v>50</v>
      </c>
      <c r="E8" s="2">
        <v>5</v>
      </c>
      <c r="F8" s="2">
        <f>(D8/1000) * (E8 * G8)</f>
        <v>0.25</v>
      </c>
      <c r="G8" s="2">
        <v>1</v>
      </c>
    </row>
    <row r="9" spans="1:7" x14ac:dyDescent="0.35">
      <c r="A9" s="2" t="s">
        <v>5</v>
      </c>
      <c r="B9" s="2">
        <v>10</v>
      </c>
      <c r="C9" s="4">
        <v>500</v>
      </c>
      <c r="D9" s="3">
        <v>560</v>
      </c>
      <c r="E9" s="2">
        <v>5</v>
      </c>
      <c r="F9" s="2">
        <f>(D9/1000) * (E9 * G9)</f>
        <v>2.8000000000000003</v>
      </c>
      <c r="G9" s="2">
        <v>1</v>
      </c>
    </row>
    <row r="10" spans="1:7" x14ac:dyDescent="0.35">
      <c r="A10" s="2" t="s">
        <v>6</v>
      </c>
      <c r="B10" s="2">
        <v>0.1</v>
      </c>
      <c r="C10" s="4">
        <v>20</v>
      </c>
      <c r="D10" s="3">
        <v>50</v>
      </c>
      <c r="E10" s="2">
        <v>3.3</v>
      </c>
      <c r="F10" s="2">
        <f>(D10/1000) * (E10 * G10)</f>
        <v>1.32</v>
      </c>
      <c r="G10" s="2">
        <v>8</v>
      </c>
    </row>
    <row r="11" spans="1:7" x14ac:dyDescent="0.35">
      <c r="A11" s="2" t="s">
        <v>13</v>
      </c>
      <c r="B11" s="2">
        <v>1.0000000000000001E-5</v>
      </c>
      <c r="C11" s="4">
        <v>0.12</v>
      </c>
      <c r="D11" s="4">
        <v>0.12</v>
      </c>
      <c r="E11" s="2">
        <v>3.3</v>
      </c>
      <c r="F11" s="2">
        <f>(D11/1000) * (E11 * G11)</f>
        <v>3.9599999999999992E-4</v>
      </c>
      <c r="G11" s="2">
        <v>1</v>
      </c>
    </row>
    <row r="12" spans="1:7" x14ac:dyDescent="0.35">
      <c r="A12" s="2" t="s">
        <v>14</v>
      </c>
      <c r="B12" s="2">
        <v>0.1</v>
      </c>
      <c r="C12" s="4">
        <v>1.5</v>
      </c>
      <c r="D12" s="3">
        <v>1.5</v>
      </c>
      <c r="E12" s="2">
        <v>3.3</v>
      </c>
      <c r="F12" s="2">
        <f>(D12/1000) * (E12 * G12)</f>
        <v>4.9499999999999995E-3</v>
      </c>
      <c r="G12" s="2">
        <v>1</v>
      </c>
    </row>
    <row r="13" spans="1:7" x14ac:dyDescent="0.35">
      <c r="A13" s="2" t="s">
        <v>15</v>
      </c>
      <c r="B13" s="2">
        <v>1E-4</v>
      </c>
      <c r="C13" s="6">
        <v>3.5999999999999999E-3</v>
      </c>
      <c r="D13" s="6">
        <v>1.7999999999999999E-2</v>
      </c>
      <c r="E13" s="2">
        <v>3.3</v>
      </c>
      <c r="F13" s="2">
        <f t="shared" ref="F13:F14" si="1">(D13/1000) * (E13 * G13)</f>
        <v>5.9399999999999987E-5</v>
      </c>
      <c r="G13" s="2">
        <v>1</v>
      </c>
    </row>
    <row r="14" spans="1:7" x14ac:dyDescent="0.35">
      <c r="A14" s="2" t="s">
        <v>17</v>
      </c>
      <c r="B14" s="5">
        <v>2E-3</v>
      </c>
      <c r="C14" s="5">
        <v>0.5</v>
      </c>
      <c r="D14" s="5">
        <v>1</v>
      </c>
      <c r="E14" s="2">
        <v>3.3</v>
      </c>
      <c r="F14" s="2">
        <f t="shared" si="1"/>
        <v>3.3E-3</v>
      </c>
      <c r="G14" s="2">
        <v>1</v>
      </c>
    </row>
    <row r="15" spans="1:7" x14ac:dyDescent="0.35">
      <c r="A15" s="2" t="s">
        <v>16</v>
      </c>
      <c r="B15" s="5">
        <v>2E-3</v>
      </c>
      <c r="C15" s="5">
        <v>1</v>
      </c>
      <c r="D15" s="3">
        <v>1.5</v>
      </c>
      <c r="E15" s="2">
        <v>3.3</v>
      </c>
      <c r="F15" s="2">
        <f t="shared" ref="F15:F16" si="2">(D15/1000) * (E15 * G15)</f>
        <v>4.9499999999999995E-3</v>
      </c>
      <c r="G15" s="2">
        <v>1</v>
      </c>
    </row>
    <row r="16" spans="1:7" x14ac:dyDescent="0.35">
      <c r="A16" s="2" t="s">
        <v>18</v>
      </c>
      <c r="B16" s="2">
        <v>8.0000000000000007E-5</v>
      </c>
      <c r="C16" s="5">
        <v>0.32</v>
      </c>
      <c r="D16" s="5">
        <v>0.32</v>
      </c>
      <c r="E16" s="2">
        <v>3.3</v>
      </c>
      <c r="F16" s="2">
        <f t="shared" si="2"/>
        <v>1.0560000000000001E-3</v>
      </c>
      <c r="G16" s="2">
        <v>1</v>
      </c>
    </row>
    <row r="17" spans="1:7" x14ac:dyDescent="0.35">
      <c r="A17" s="2" t="s">
        <v>19</v>
      </c>
      <c r="B17" s="2">
        <v>19</v>
      </c>
      <c r="C17" s="5">
        <v>20</v>
      </c>
      <c r="D17" s="5">
        <v>75</v>
      </c>
      <c r="E17" s="2">
        <v>3.3</v>
      </c>
      <c r="F17" s="2">
        <f t="shared" ref="F17:F19" si="3">(D17/1000) * (E17 * G17)</f>
        <v>0.24749999999999997</v>
      </c>
      <c r="G17" s="2">
        <v>1</v>
      </c>
    </row>
    <row r="18" spans="1:7" x14ac:dyDescent="0.35">
      <c r="A18" s="2" t="s">
        <v>20</v>
      </c>
      <c r="B18" s="2">
        <v>0.04</v>
      </c>
      <c r="C18" s="5">
        <v>15</v>
      </c>
      <c r="D18" s="5">
        <v>205</v>
      </c>
      <c r="E18" s="2">
        <v>3.3</v>
      </c>
      <c r="F18" s="2">
        <f t="shared" si="3"/>
        <v>0.67649999999999988</v>
      </c>
      <c r="G18" s="2">
        <v>1</v>
      </c>
    </row>
    <row r="19" spans="1:7" x14ac:dyDescent="0.35">
      <c r="A19" s="2" t="s">
        <v>21</v>
      </c>
      <c r="B19" s="2">
        <v>7.5000000000000002E-4</v>
      </c>
      <c r="C19" s="5">
        <v>1</v>
      </c>
      <c r="D19" s="5">
        <v>1.5</v>
      </c>
      <c r="E19" s="2">
        <v>3.3</v>
      </c>
      <c r="F19" s="2">
        <f t="shared" si="3"/>
        <v>4.9499999999999995E-3</v>
      </c>
      <c r="G19" s="2">
        <v>1</v>
      </c>
    </row>
    <row r="20" spans="1:7" x14ac:dyDescent="0.35">
      <c r="A20" s="2" t="s">
        <v>22</v>
      </c>
      <c r="B20" s="2">
        <v>5</v>
      </c>
      <c r="C20" s="5">
        <v>5</v>
      </c>
      <c r="D20" s="5">
        <v>5</v>
      </c>
      <c r="E20" s="2">
        <v>4.3</v>
      </c>
      <c r="F20" s="2">
        <f t="shared" ref="F20" si="4">(D20/1000) * (E20 * G20)</f>
        <v>4.2999999999999997E-2</v>
      </c>
      <c r="G2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Крючков</dc:creator>
  <cp:lastModifiedBy>Admin</cp:lastModifiedBy>
  <dcterms:created xsi:type="dcterms:W3CDTF">2025-02-25T09:21:04Z</dcterms:created>
  <dcterms:modified xsi:type="dcterms:W3CDTF">2025-04-04T09:43:55Z</dcterms:modified>
</cp:coreProperties>
</file>