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3" i="1"/>
  <c r="I4" i="1"/>
  <c r="I5" i="1"/>
  <c r="I6" i="1"/>
  <c r="I7" i="1"/>
  <c r="I8" i="1"/>
  <c r="I9" i="1"/>
  <c r="I10" i="1"/>
  <c r="I11" i="1"/>
  <c r="I12" i="1"/>
  <c r="I13" i="1"/>
  <c r="H4" i="1"/>
  <c r="H5" i="1"/>
  <c r="H6" i="1"/>
  <c r="H7" i="1"/>
  <c r="H8" i="1"/>
  <c r="H9" i="1"/>
  <c r="H10" i="1"/>
  <c r="H11" i="1"/>
  <c r="H12" i="1"/>
  <c r="H13" i="1"/>
  <c r="F13" i="1"/>
  <c r="F4" i="1"/>
  <c r="F5" i="1"/>
  <c r="F6" i="1"/>
  <c r="F7" i="1"/>
  <c r="F8" i="1"/>
  <c r="F9" i="1"/>
  <c r="F10" i="1"/>
  <c r="F11" i="1"/>
  <c r="F12" i="1"/>
  <c r="E3" i="1"/>
  <c r="E4" i="1"/>
  <c r="E5" i="1"/>
  <c r="E6" i="1"/>
  <c r="E7" i="1"/>
  <c r="E8" i="1"/>
  <c r="E9" i="1"/>
  <c r="E10" i="1"/>
  <c r="E11" i="1"/>
  <c r="E12" i="1"/>
  <c r="E13" i="1"/>
  <c r="I2" i="1"/>
  <c r="H3" i="1"/>
  <c r="H2" i="1"/>
  <c r="E2" i="1"/>
  <c r="F2" i="1" s="1"/>
  <c r="F3" i="1" l="1"/>
  <c r="I3" i="1"/>
  <c r="J2" i="1"/>
</calcChain>
</file>

<file path=xl/sharedStrings.xml><?xml version="1.0" encoding="utf-8"?>
<sst xmlns="http://schemas.openxmlformats.org/spreadsheetml/2006/main" count="21" uniqueCount="21">
  <si>
    <t>ФИО клиента</t>
  </si>
  <si>
    <t>Цена за час проката автомобиля</t>
  </si>
  <si>
    <t>Дата и время взятия</t>
  </si>
  <si>
    <t>Дата и время возврата</t>
  </si>
  <si>
    <t>Иванов Денис Геннадьевич</t>
  </si>
  <si>
    <t>Кол-во часов проката</t>
  </si>
  <si>
    <t>Ожидаемые дата и время возврата</t>
  </si>
  <si>
    <t>Ожидаемое кол-во часов проката</t>
  </si>
  <si>
    <t>Оплата</t>
  </si>
  <si>
    <t>Гальвас Михаил Андреевич</t>
  </si>
  <si>
    <t>Задолженности</t>
  </si>
  <si>
    <t>Иванов Геннадий Павлович</t>
  </si>
  <si>
    <t>Пугачев Георгий Андреевич</t>
  </si>
  <si>
    <t>Ципилева Дарина Викторовна</t>
  </si>
  <si>
    <t>Лепихина Юлия Павловна</t>
  </si>
  <si>
    <t>Баландин Семен Семенович</t>
  </si>
  <si>
    <t>Тимофеева Милана Викторовна</t>
  </si>
  <si>
    <t>Клубова Полина Алексеевна</t>
  </si>
  <si>
    <t>Шереметьевская Мария Андреевна</t>
  </si>
  <si>
    <t>Назаров Алексей Михайлович</t>
  </si>
  <si>
    <t>Смирнов Александр Алексеевич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</si>
</sst>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\ h:mm;@"/>
    <numFmt numFmtId="165" formatCode="#,##0.0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/>
    <xf numFmtId="0" fontId="1" fillId="2" borderId="1" xfId="1" applyNumberFormat="1" applyFill="1" applyAlignment="1">
      <alignment horizontal="center" vertical="center" wrapText="1"/>
    </xf>
    <xf numFmtId="0" fontId="1" fillId="3" borderId="1" xfId="1" applyFill="1" applyAlignment="1">
      <alignment horizontal="center" vertical="center" wrapText="1"/>
    </xf>
    <xf numFmtId="165" fontId="1" fillId="3" borderId="1" xfId="1" applyNumberFormat="1" applyFill="1" applyAlignment="1">
      <alignment horizontal="center" vertical="center" wrapText="1"/>
    </xf>
    <xf numFmtId="164" fontId="1" fillId="3" borderId="1" xfId="1" applyNumberFormat="1" applyFill="1" applyAlignment="1">
      <alignment horizontal="center" vertical="center" wrapText="1"/>
    </xf>
    <xf numFmtId="164" fontId="1" fillId="3" borderId="1" xfId="1" applyNumberFormat="1" applyFill="1" applyAlignment="1">
      <alignment horizontal="center" vertical="center"/>
    </xf>
    <xf numFmtId="165" fontId="1" fillId="3" borderId="1" xfId="1" applyNumberFormat="1" applyFill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1" fillId="2" borderId="1" xfId="1" applyNumberFormat="1" applyFill="1" applyAlignment="1">
      <alignment horizontal="center" vertical="center" wrapText="1"/>
    </xf>
  </cellXfs>
  <cellStyles count="2">
    <cellStyle name="Итог" xfId="1" builtinId="25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zoomScale="90" zoomScaleNormal="90" workbookViewId="0">
      <selection activeCell="J6" sqref="J6"/>
    </sheetView>
  </sheetViews>
  <sheetFormatPr defaultRowHeight="15" x14ac:dyDescent="0.25"/>
  <cols>
    <col min="1" max="1" width="35.7109375" customWidth="1"/>
    <col min="2" max="2" width="22.42578125" style="5" customWidth="1"/>
    <col min="3" max="3" width="18.28515625" style="1" customWidth="1"/>
    <col min="4" max="4" width="17.28515625" style="1" customWidth="1"/>
    <col min="5" max="5" width="17.140625" style="1" customWidth="1"/>
    <col min="6" max="6" width="16.42578125" customWidth="1"/>
    <col min="7" max="7" width="16" customWidth="1"/>
    <col min="8" max="8" width="17" customWidth="1"/>
    <col min="9" max="9" width="18.5703125" customWidth="1"/>
    <col min="10" max="10" width="26.7109375" customWidth="1"/>
  </cols>
  <sheetData>
    <row r="1" spans="1:11" ht="48" customHeight="1" thickBot="1" x14ac:dyDescent="0.3">
      <c r="A1" s="6" t="s">
        <v>0</v>
      </c>
      <c r="B1" s="6" t="s">
        <v>1</v>
      </c>
      <c r="C1" s="6" t="s">
        <v>2</v>
      </c>
      <c r="D1" s="6" t="s">
        <v>6</v>
      </c>
      <c r="E1" s="6" t="s">
        <v>7</v>
      </c>
      <c r="F1" s="6" t="s">
        <v>8</v>
      </c>
      <c r="G1" s="6" t="s">
        <v>3</v>
      </c>
      <c r="H1" s="6" t="s">
        <v>5</v>
      </c>
      <c r="I1" s="13" t="s">
        <v>10</v>
      </c>
      <c r="J1" s="13"/>
      <c r="K1" s="2"/>
    </row>
    <row r="2" spans="1:11" ht="21" customHeight="1" thickTop="1" thickBot="1" x14ac:dyDescent="0.3">
      <c r="A2" s="7" t="s">
        <v>4</v>
      </c>
      <c r="B2" s="8">
        <v>450</v>
      </c>
      <c r="C2" s="9">
        <v>44086.5</v>
      </c>
      <c r="D2" s="10">
        <v>44086.75</v>
      </c>
      <c r="E2" s="7">
        <f>(D2-C2)*24</f>
        <v>6</v>
      </c>
      <c r="F2" s="11">
        <f>E2*B2</f>
        <v>2700</v>
      </c>
      <c r="G2" s="9">
        <v>44086.75</v>
      </c>
      <c r="H2" s="7">
        <f>(G2-C2)*24</f>
        <v>6</v>
      </c>
      <c r="I2" s="12" t="str">
        <f>IF(E2&lt;H2,"Клиента:","Предприятия:")</f>
        <v>Предприятия:</v>
      </c>
      <c r="J2" s="11">
        <f>IF(E2&lt;H2,B2*H2-F2,F2-(H2*B2))</f>
        <v>0</v>
      </c>
      <c r="K2" s="2"/>
    </row>
    <row r="3" spans="1:11" ht="16.5" thickTop="1" thickBot="1" x14ac:dyDescent="0.3">
      <c r="A3" s="7" t="s">
        <v>9</v>
      </c>
      <c r="B3" s="8">
        <v>750</v>
      </c>
      <c r="C3" s="9">
        <v>44086.625</v>
      </c>
      <c r="D3" s="10">
        <v>44086.708333333336</v>
      </c>
      <c r="E3" s="7">
        <f t="shared" ref="E3:E13" si="0">(D3-C3)*24</f>
        <v>2.0000000000582077</v>
      </c>
      <c r="F3" s="11">
        <f>E3*B3</f>
        <v>1500.0000000436557</v>
      </c>
      <c r="G3" s="9">
        <v>44086.75</v>
      </c>
      <c r="H3" s="7">
        <f>(G3-C3)*24</f>
        <v>3</v>
      </c>
      <c r="I3" s="12" t="str">
        <f>IF(E3&lt;H3,"Клиента:","Предприятия:")</f>
        <v>Клиента:</v>
      </c>
      <c r="J3" s="11">
        <f>IF(E3&lt;H3,(B3*H3-F3)*2,F3-(H3*B3))</f>
        <v>1499.9999999126885</v>
      </c>
      <c r="K3" s="2"/>
    </row>
    <row r="4" spans="1:11" ht="16.5" thickTop="1" thickBot="1" x14ac:dyDescent="0.3">
      <c r="A4" s="7" t="s">
        <v>11</v>
      </c>
      <c r="B4" s="8">
        <v>1500</v>
      </c>
      <c r="C4" s="9">
        <v>44087.416666666664</v>
      </c>
      <c r="D4" s="10">
        <v>44087.791666666664</v>
      </c>
      <c r="E4" s="7">
        <f t="shared" si="0"/>
        <v>9</v>
      </c>
      <c r="F4" s="11">
        <f t="shared" ref="F4:F13" si="1">E4*B4</f>
        <v>13500</v>
      </c>
      <c r="G4" s="9">
        <v>44087.75</v>
      </c>
      <c r="H4" s="7">
        <f t="shared" ref="H4:H13" si="2">(G4-C4)*24</f>
        <v>8.0000000000582077</v>
      </c>
      <c r="I4" s="12" t="str">
        <f t="shared" ref="I4:I13" si="3">IF(E4&lt;H4,"Клиента:","Предприятия:")</f>
        <v>Предприятия:</v>
      </c>
      <c r="J4" s="11">
        <f t="shared" ref="J4:J13" si="4">IF(E4&lt;H4,(B4*H4-F4)*2,F4-(H4*B4))</f>
        <v>1499.9999999126885</v>
      </c>
      <c r="K4" s="2"/>
    </row>
    <row r="5" spans="1:11" ht="16.5" thickTop="1" thickBot="1" x14ac:dyDescent="0.3">
      <c r="A5" s="7" t="s">
        <v>12</v>
      </c>
      <c r="B5" s="8">
        <v>800</v>
      </c>
      <c r="C5" s="9">
        <v>44088.458333333336</v>
      </c>
      <c r="D5" s="10">
        <v>44088.541666666664</v>
      </c>
      <c r="E5" s="7">
        <f t="shared" si="0"/>
        <v>1.9999999998835847</v>
      </c>
      <c r="F5" s="11">
        <f t="shared" si="1"/>
        <v>1599.9999999068677</v>
      </c>
      <c r="G5" s="9">
        <v>44088.75</v>
      </c>
      <c r="H5" s="7">
        <f t="shared" si="2"/>
        <v>6.9999999999417923</v>
      </c>
      <c r="I5" s="12" t="str">
        <f t="shared" si="3"/>
        <v>Клиента:</v>
      </c>
      <c r="J5" s="11">
        <f t="shared" si="4"/>
        <v>8000.0000000931323</v>
      </c>
      <c r="K5" s="2"/>
    </row>
    <row r="6" spans="1:11" ht="19.5" customHeight="1" thickTop="1" thickBot="1" x14ac:dyDescent="0.3">
      <c r="A6" s="7" t="s">
        <v>13</v>
      </c>
      <c r="B6" s="8">
        <v>300</v>
      </c>
      <c r="C6" s="9">
        <v>44089.291666666664</v>
      </c>
      <c r="D6" s="10">
        <v>44089.833333333336</v>
      </c>
      <c r="E6" s="7">
        <f t="shared" si="0"/>
        <v>13.000000000116415</v>
      </c>
      <c r="F6" s="11">
        <f t="shared" si="1"/>
        <v>3900.0000000349246</v>
      </c>
      <c r="G6" s="9">
        <v>44089.75</v>
      </c>
      <c r="H6" s="7">
        <f t="shared" si="2"/>
        <v>11.000000000058208</v>
      </c>
      <c r="I6" s="12" t="str">
        <f t="shared" si="3"/>
        <v>Предприятия:</v>
      </c>
      <c r="J6" s="11">
        <f t="shared" si="4"/>
        <v>600.0000000174623</v>
      </c>
      <c r="K6" s="2"/>
    </row>
    <row r="7" spans="1:11" ht="16.5" thickTop="1" thickBot="1" x14ac:dyDescent="0.3">
      <c r="A7" s="7" t="s">
        <v>14</v>
      </c>
      <c r="B7" s="8">
        <v>120</v>
      </c>
      <c r="C7" s="9">
        <v>44090.375</v>
      </c>
      <c r="D7" s="10">
        <v>44090.791666666664</v>
      </c>
      <c r="E7" s="7">
        <f t="shared" si="0"/>
        <v>9.9999999999417923</v>
      </c>
      <c r="F7" s="11">
        <f t="shared" si="1"/>
        <v>1199.9999999930151</v>
      </c>
      <c r="G7" s="9">
        <v>44090.75</v>
      </c>
      <c r="H7" s="7">
        <f t="shared" si="2"/>
        <v>9</v>
      </c>
      <c r="I7" s="12" t="str">
        <f t="shared" si="3"/>
        <v>Предприятия:</v>
      </c>
      <c r="J7" s="11">
        <f t="shared" si="4"/>
        <v>119.99999999301508</v>
      </c>
      <c r="K7" s="2"/>
    </row>
    <row r="8" spans="1:11" ht="16.5" thickTop="1" thickBot="1" x14ac:dyDescent="0.3">
      <c r="A8" s="7" t="s">
        <v>15</v>
      </c>
      <c r="B8" s="8">
        <v>1000</v>
      </c>
      <c r="C8" s="9">
        <v>44091.625</v>
      </c>
      <c r="D8" s="10">
        <v>44091.708333333336</v>
      </c>
      <c r="E8" s="7">
        <f t="shared" si="0"/>
        <v>2.0000000000582077</v>
      </c>
      <c r="F8" s="11">
        <f t="shared" si="1"/>
        <v>2000.0000000582077</v>
      </c>
      <c r="G8" s="9">
        <v>44091.75</v>
      </c>
      <c r="H8" s="7">
        <f t="shared" si="2"/>
        <v>3</v>
      </c>
      <c r="I8" s="12" t="str">
        <f t="shared" si="3"/>
        <v>Клиента:</v>
      </c>
      <c r="J8" s="11">
        <f t="shared" si="4"/>
        <v>1999.9999998835847</v>
      </c>
      <c r="K8" s="2"/>
    </row>
    <row r="9" spans="1:11" ht="18" customHeight="1" thickTop="1" thickBot="1" x14ac:dyDescent="0.3">
      <c r="A9" s="7" t="s">
        <v>16</v>
      </c>
      <c r="B9" s="8">
        <v>30000</v>
      </c>
      <c r="C9" s="9">
        <v>44092.291666666664</v>
      </c>
      <c r="D9" s="10">
        <v>44092.333333333336</v>
      </c>
      <c r="E9" s="7">
        <f t="shared" si="0"/>
        <v>1.0000000001164153</v>
      </c>
      <c r="F9" s="11">
        <f t="shared" si="1"/>
        <v>30000.00000349246</v>
      </c>
      <c r="G9" s="9">
        <v>44104.75</v>
      </c>
      <c r="H9" s="7">
        <f t="shared" si="2"/>
        <v>299.00000000005821</v>
      </c>
      <c r="I9" s="12" t="str">
        <f t="shared" si="3"/>
        <v>Клиента:</v>
      </c>
      <c r="J9" s="11">
        <f t="shared" si="4"/>
        <v>17879999.999996509</v>
      </c>
      <c r="K9" s="2"/>
    </row>
    <row r="10" spans="1:11" ht="16.5" thickTop="1" thickBot="1" x14ac:dyDescent="0.3">
      <c r="A10" s="7" t="s">
        <v>17</v>
      </c>
      <c r="B10" s="8">
        <v>1200</v>
      </c>
      <c r="C10" s="9">
        <v>44093.333333333336</v>
      </c>
      <c r="D10" s="10">
        <v>44093.75</v>
      </c>
      <c r="E10" s="7">
        <f t="shared" si="0"/>
        <v>9.9999999999417923</v>
      </c>
      <c r="F10" s="11">
        <f t="shared" si="1"/>
        <v>11999.999999930151</v>
      </c>
      <c r="G10" s="9">
        <v>44093.75</v>
      </c>
      <c r="H10" s="7">
        <f t="shared" si="2"/>
        <v>9.9999999999417923</v>
      </c>
      <c r="I10" s="12" t="str">
        <f t="shared" si="3"/>
        <v>Предприятия:</v>
      </c>
      <c r="J10" s="11">
        <f t="shared" si="4"/>
        <v>0</v>
      </c>
      <c r="K10" s="2"/>
    </row>
    <row r="11" spans="1:11" ht="21" customHeight="1" thickTop="1" thickBot="1" x14ac:dyDescent="0.3">
      <c r="A11" s="7" t="s">
        <v>18</v>
      </c>
      <c r="B11" s="8">
        <v>2000</v>
      </c>
      <c r="C11" s="9">
        <v>44094.666666666664</v>
      </c>
      <c r="D11" s="10">
        <v>44094.916666666664</v>
      </c>
      <c r="E11" s="7">
        <f t="shared" si="0"/>
        <v>6</v>
      </c>
      <c r="F11" s="11">
        <f t="shared" si="1"/>
        <v>12000</v>
      </c>
      <c r="G11" s="9">
        <v>44094.75</v>
      </c>
      <c r="H11" s="7">
        <f t="shared" si="2"/>
        <v>2.0000000000582077</v>
      </c>
      <c r="I11" s="12" t="str">
        <f t="shared" si="3"/>
        <v>Предприятия:</v>
      </c>
      <c r="J11" s="11">
        <f t="shared" si="4"/>
        <v>7999.9999998835847</v>
      </c>
      <c r="K11" s="2"/>
    </row>
    <row r="12" spans="1:11" ht="16.5" thickTop="1" thickBot="1" x14ac:dyDescent="0.3">
      <c r="A12" s="7" t="s">
        <v>19</v>
      </c>
      <c r="B12" s="8">
        <v>1250</v>
      </c>
      <c r="C12" s="9">
        <v>44095.291666666664</v>
      </c>
      <c r="D12" s="10">
        <v>44095.375</v>
      </c>
      <c r="E12" s="7">
        <f t="shared" si="0"/>
        <v>2.0000000000582077</v>
      </c>
      <c r="F12" s="11">
        <f t="shared" si="1"/>
        <v>2500.0000000727596</v>
      </c>
      <c r="G12" s="9">
        <v>44095.75</v>
      </c>
      <c r="H12" s="7">
        <f t="shared" si="2"/>
        <v>11.000000000058208</v>
      </c>
      <c r="I12" s="12" t="str">
        <f t="shared" si="3"/>
        <v>Клиента:</v>
      </c>
      <c r="J12" s="11">
        <f t="shared" si="4"/>
        <v>22500</v>
      </c>
      <c r="K12" s="2"/>
    </row>
    <row r="13" spans="1:11" ht="16.5" thickTop="1" thickBot="1" x14ac:dyDescent="0.3">
      <c r="A13" s="7" t="s">
        <v>20</v>
      </c>
      <c r="B13" s="8">
        <v>1100</v>
      </c>
      <c r="C13" s="9">
        <v>44096.75</v>
      </c>
      <c r="D13" s="10">
        <v>44096.833333333336</v>
      </c>
      <c r="E13" s="7">
        <f t="shared" si="0"/>
        <v>2.0000000000582077</v>
      </c>
      <c r="F13" s="11">
        <f t="shared" si="1"/>
        <v>2200.0000000640284</v>
      </c>
      <c r="G13" s="9">
        <v>44096.75</v>
      </c>
      <c r="H13" s="7">
        <f t="shared" si="2"/>
        <v>0</v>
      </c>
      <c r="I13" s="12" t="str">
        <f t="shared" si="3"/>
        <v>Предприятия:</v>
      </c>
      <c r="J13" s="11">
        <f t="shared" si="4"/>
        <v>2200.0000000640284</v>
      </c>
      <c r="K13" s="2"/>
    </row>
    <row r="14" spans="1:11" ht="15.75" thickTop="1" x14ac:dyDescent="0.25">
      <c r="A14" s="2"/>
      <c r="B14" s="4"/>
      <c r="C14" s="3"/>
      <c r="D14" s="3"/>
      <c r="E14" s="3"/>
      <c r="F14" s="2"/>
      <c r="G14" s="2"/>
      <c r="H14" s="2"/>
      <c r="I14" s="2"/>
      <c r="J14" s="2"/>
      <c r="K14" s="2"/>
    </row>
    <row r="15" spans="1:11" x14ac:dyDescent="0.25">
      <c r="A15" s="2"/>
      <c r="B15" s="4"/>
      <c r="C15" s="3"/>
      <c r="D15" s="3"/>
      <c r="E15" s="3"/>
      <c r="F15" s="2"/>
      <c r="G15" s="2"/>
      <c r="H15" s="2"/>
      <c r="I15" s="2"/>
      <c r="J15" s="2"/>
      <c r="K15" s="2"/>
    </row>
    <row r="16" spans="1:11" x14ac:dyDescent="0.25">
      <c r="A16" s="2"/>
      <c r="B16" s="4"/>
      <c r="C16" s="3"/>
      <c r="D16" s="3"/>
      <c r="E16" s="3"/>
      <c r="F16" s="2"/>
      <c r="G16" s="2"/>
      <c r="H16" s="2"/>
      <c r="I16" s="2"/>
      <c r="J16" s="2"/>
      <c r="K16" s="2"/>
    </row>
    <row r="17" spans="1:11" x14ac:dyDescent="0.25">
      <c r="A17" s="2"/>
      <c r="B17" s="4"/>
      <c r="C17" s="3"/>
      <c r="D17" s="3"/>
      <c r="E17" s="3"/>
      <c r="F17" s="2"/>
      <c r="G17" s="2"/>
      <c r="H17" s="2"/>
      <c r="I17" s="2"/>
      <c r="J17" s="2"/>
      <c r="K17" s="2"/>
    </row>
    <row r="18" spans="1:11" x14ac:dyDescent="0.25">
      <c r="A18" s="2"/>
      <c r="B18" s="4"/>
      <c r="C18" s="3"/>
      <c r="D18" s="3"/>
      <c r="E18" s="3"/>
      <c r="F18" s="2"/>
      <c r="G18" s="2"/>
      <c r="H18" s="2"/>
      <c r="I18" s="2"/>
      <c r="J18" s="2"/>
      <c r="K18" s="2"/>
    </row>
  </sheetData>
  <mergeCells count="1">
    <mergeCell ref="I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2020-09-12T10:50:55Z</dcterms:modified>
</cp:coreProperties>
</file>