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 Files\xampp\htdocs\jokian\sistempakarvarietasanggrek\data excel\"/>
    </mc:Choice>
  </mc:AlternateContent>
  <bookViews>
    <workbookView xWindow="0" yWindow="0" windowWidth="20490" windowHeight="7155"/>
  </bookViews>
  <sheets>
    <sheet name="NODE 0" sheetId="6" r:id="rId1"/>
    <sheet name="NODE 1" sheetId="1" r:id="rId2"/>
    <sheet name="NODE 2" sheetId="2" r:id="rId3"/>
    <sheet name="NODE 3" sheetId="3" r:id="rId4"/>
    <sheet name="Sheet4" sheetId="4" r:id="rId5"/>
    <sheet name="Sheet1" sheetId="5" r:id="rId6"/>
  </sheets>
  <calcPr calcId="152511"/>
</workbook>
</file>

<file path=xl/calcChain.xml><?xml version="1.0" encoding="utf-8"?>
<calcChain xmlns="http://schemas.openxmlformats.org/spreadsheetml/2006/main">
  <c r="G3" i="6" l="1"/>
  <c r="F2" i="6" l="1"/>
  <c r="Q45" i="1" l="1"/>
  <c r="Q44" i="1"/>
  <c r="Q39" i="1"/>
  <c r="Q38" i="1"/>
  <c r="Q35" i="1"/>
  <c r="BM43" i="1"/>
  <c r="BM42" i="1"/>
  <c r="BM37" i="1"/>
  <c r="BM36" i="1"/>
  <c r="BM35" i="1"/>
  <c r="BM34" i="1"/>
  <c r="BM33" i="1"/>
  <c r="BM29" i="1"/>
  <c r="BM25" i="1"/>
  <c r="BM24" i="1"/>
  <c r="BM23" i="1"/>
  <c r="BM20" i="1"/>
  <c r="BM19" i="1"/>
  <c r="BM14" i="1"/>
  <c r="BM8" i="1"/>
  <c r="BM7" i="1"/>
  <c r="BM6" i="1"/>
  <c r="BM5" i="1"/>
  <c r="BM3" i="1"/>
  <c r="AP49" i="1"/>
  <c r="AP48" i="1"/>
  <c r="AP47" i="1"/>
  <c r="AP43" i="1"/>
  <c r="AP41" i="1"/>
  <c r="AP38" i="1"/>
  <c r="AP34" i="1"/>
  <c r="AQ32" i="1" s="1"/>
  <c r="AP33" i="1"/>
  <c r="AP28" i="1"/>
  <c r="AP26" i="1"/>
  <c r="AQ25" i="1" s="1"/>
  <c r="AP21" i="1"/>
  <c r="AP16" i="1"/>
  <c r="AP15" i="1"/>
  <c r="AP9" i="1"/>
  <c r="AP8" i="1"/>
  <c r="AP6" i="1"/>
  <c r="AP3" i="1"/>
  <c r="AQ14" i="1" s="1"/>
  <c r="Q31" i="1"/>
  <c r="Q28" i="1"/>
  <c r="Q27" i="1"/>
  <c r="Q25" i="1"/>
  <c r="Q21" i="1"/>
  <c r="Q20" i="1"/>
  <c r="Q16" i="1"/>
  <c r="Q14" i="1"/>
  <c r="Q9" i="1"/>
  <c r="Q8" i="1"/>
  <c r="Q5" i="1"/>
  <c r="Q3" i="1"/>
  <c r="R43" i="1" s="1"/>
  <c r="R30" i="1" l="1"/>
  <c r="AQ5" i="1"/>
  <c r="BN32" i="1"/>
  <c r="R34" i="1"/>
  <c r="BN13" i="1"/>
  <c r="BN22" i="1"/>
  <c r="BN28" i="1"/>
  <c r="BN41" i="1"/>
  <c r="BN18" i="1"/>
  <c r="BN4" i="1"/>
  <c r="AQ20" i="1"/>
  <c r="AQ37" i="1"/>
  <c r="AQ46" i="1"/>
  <c r="R13" i="1"/>
  <c r="R19" i="1"/>
  <c r="R4" i="1"/>
  <c r="R24" i="1"/>
  <c r="F46" i="6" l="1"/>
  <c r="F45" i="6"/>
  <c r="F44" i="6"/>
  <c r="F41" i="6"/>
  <c r="F40" i="6"/>
  <c r="F39" i="6"/>
  <c r="F36" i="6"/>
  <c r="F35" i="6"/>
  <c r="F34" i="6"/>
  <c r="F33" i="6"/>
  <c r="F32" i="6"/>
  <c r="F31" i="6"/>
  <c r="F28" i="6"/>
  <c r="F27" i="6"/>
  <c r="F24" i="6"/>
  <c r="F23" i="6"/>
  <c r="F22" i="6"/>
  <c r="F21" i="6"/>
  <c r="F18" i="6"/>
  <c r="F17" i="6"/>
  <c r="F14" i="6"/>
  <c r="F13" i="6"/>
  <c r="F12" i="6"/>
  <c r="F9" i="6"/>
  <c r="F8" i="6"/>
  <c r="F7" i="6"/>
  <c r="F6" i="6"/>
  <c r="F5" i="6"/>
  <c r="F4" i="6"/>
  <c r="G26" i="6"/>
  <c r="G38" i="6" l="1"/>
  <c r="G43" i="6"/>
  <c r="G20" i="6"/>
  <c r="G30" i="6"/>
  <c r="G11" i="6"/>
  <c r="G16" i="6"/>
  <c r="AV65" i="3" l="1"/>
  <c r="AU51" i="3"/>
  <c r="AU49" i="3"/>
  <c r="AV50" i="3" s="1"/>
  <c r="AU26" i="3"/>
  <c r="AU24" i="3"/>
  <c r="AV25" i="3" s="1"/>
  <c r="AU5" i="3"/>
  <c r="AU3" i="3"/>
  <c r="AV4" i="3" s="1"/>
  <c r="BH24" i="2"/>
  <c r="BH23" i="2"/>
  <c r="BH20" i="2"/>
  <c r="BH17" i="2"/>
  <c r="BH16" i="2"/>
  <c r="BH15" i="2"/>
  <c r="BH12" i="2"/>
  <c r="BH11" i="2"/>
  <c r="BH8" i="2"/>
  <c r="BH7" i="2"/>
  <c r="BH6" i="2"/>
  <c r="BH5" i="2"/>
  <c r="BH3" i="2"/>
  <c r="AD41" i="3"/>
  <c r="AD39" i="3"/>
  <c r="AK63" i="2"/>
  <c r="AK59" i="2"/>
  <c r="AK55" i="2"/>
  <c r="AK51" i="2"/>
  <c r="AK47" i="2"/>
  <c r="AK45" i="2"/>
  <c r="AL62" i="2" s="1"/>
  <c r="BI14" i="2" l="1"/>
  <c r="AE40" i="3"/>
  <c r="BI19" i="2"/>
  <c r="BI10" i="2"/>
  <c r="BI22" i="2"/>
  <c r="BI4" i="2"/>
  <c r="AL50" i="2"/>
  <c r="AL58" i="2"/>
  <c r="AL46" i="2"/>
  <c r="AL54" i="2"/>
  <c r="AD26" i="3" l="1"/>
  <c r="AD24" i="3"/>
  <c r="AE25" i="3" s="1"/>
  <c r="AD5" i="3"/>
  <c r="AD3" i="3"/>
  <c r="AK24" i="2"/>
  <c r="AK23" i="2"/>
  <c r="AK20" i="2"/>
  <c r="AK17" i="2"/>
  <c r="AK16" i="2"/>
  <c r="AK11" i="2"/>
  <c r="AK7" i="2"/>
  <c r="AK5" i="2"/>
  <c r="AK3" i="2"/>
  <c r="AL22" i="2" s="1"/>
  <c r="N26" i="3"/>
  <c r="N24" i="3"/>
  <c r="N15" i="3"/>
  <c r="N13" i="3"/>
  <c r="P59" i="2"/>
  <c r="P56" i="2"/>
  <c r="P53" i="2"/>
  <c r="P50" i="2"/>
  <c r="P47" i="2"/>
  <c r="P45" i="2"/>
  <c r="P39" i="2"/>
  <c r="P36" i="2"/>
  <c r="P33" i="2"/>
  <c r="P29" i="2"/>
  <c r="P26" i="2"/>
  <c r="P24" i="2"/>
  <c r="N5" i="3"/>
  <c r="N3" i="3"/>
  <c r="O4" i="3" s="1"/>
  <c r="P18" i="2"/>
  <c r="P15" i="2"/>
  <c r="P12" i="2"/>
  <c r="P8" i="2"/>
  <c r="P5" i="2"/>
  <c r="P3" i="2"/>
  <c r="AL4" i="2" l="1"/>
  <c r="O14" i="3"/>
  <c r="AE5" i="3"/>
  <c r="AL10" i="2"/>
  <c r="AL19" i="2"/>
  <c r="AL15" i="2"/>
  <c r="O25" i="3"/>
  <c r="Q4" i="2"/>
  <c r="Q46" i="2"/>
  <c r="Q25" i="2"/>
</calcChain>
</file>

<file path=xl/sharedStrings.xml><?xml version="1.0" encoding="utf-8"?>
<sst xmlns="http://schemas.openxmlformats.org/spreadsheetml/2006/main" count="2610" uniqueCount="237">
  <si>
    <t>KETERANGAN</t>
  </si>
  <si>
    <t>JUMLAH KASUS (S)</t>
  </si>
  <si>
    <t xml:space="preserve">VARIETAS </t>
  </si>
  <si>
    <t>SPESIES</t>
  </si>
  <si>
    <t>ENTROPY</t>
  </si>
  <si>
    <t>GAIN</t>
  </si>
  <si>
    <t>Total</t>
  </si>
  <si>
    <t>Genus</t>
  </si>
  <si>
    <t>Vanda</t>
  </si>
  <si>
    <t>Cattleya</t>
  </si>
  <si>
    <t>Dendrobium</t>
  </si>
  <si>
    <t>Phalaenopsis</t>
  </si>
  <si>
    <t>Spathoglotis</t>
  </si>
  <si>
    <t>Paphiopedilum</t>
  </si>
  <si>
    <t>Akar</t>
  </si>
  <si>
    <t>Epifit</t>
  </si>
  <si>
    <t>Teretrial</t>
  </si>
  <si>
    <t>Litofit</t>
  </si>
  <si>
    <t>Batang</t>
  </si>
  <si>
    <t>Monopodial</t>
  </si>
  <si>
    <t>Simpodial</t>
  </si>
  <si>
    <t>Bentuk daun</t>
  </si>
  <si>
    <t>Runcing</t>
  </si>
  <si>
    <t>Oval</t>
  </si>
  <si>
    <t>Lonjong</t>
  </si>
  <si>
    <t>Berlipat-lipat</t>
  </si>
  <si>
    <t>Jumlah Mahkota</t>
  </si>
  <si>
    <t>5 helai</t>
  </si>
  <si>
    <t>3 helai</t>
  </si>
  <si>
    <t>Bentuk Mahkota</t>
  </si>
  <si>
    <t>Memanjang ujung melengkung</t>
  </si>
  <si>
    <t>Seperti bintang</t>
  </si>
  <si>
    <t>Oval ujung meruncing</t>
  </si>
  <si>
    <t xml:space="preserve">Oval lebar </t>
  </si>
  <si>
    <t>Elips lebar bertumpuk</t>
  </si>
  <si>
    <t>elips meruncing</t>
  </si>
  <si>
    <t>Lidah</t>
  </si>
  <si>
    <t>Menjulur</t>
  </si>
  <si>
    <t>Ujung lancip</t>
  </si>
  <si>
    <t>Berkantong</t>
  </si>
  <si>
    <t>Jumlah mahkota</t>
  </si>
  <si>
    <t>Monopopdial</t>
  </si>
  <si>
    <t>runcing</t>
  </si>
  <si>
    <t>menjulur</t>
  </si>
  <si>
    <t>Spesies</t>
  </si>
  <si>
    <t>Varietas</t>
  </si>
  <si>
    <t>DUA WARNA. BENTUK MAHKOTA. MEMANJANG UJUNG MELENGKUNG</t>
  </si>
  <si>
    <t>NO</t>
  </si>
  <si>
    <t>GENUS</t>
  </si>
  <si>
    <t>BATANG</t>
  </si>
  <si>
    <t>BENTUK DAUN</t>
  </si>
  <si>
    <t>JUMLAH MAHKOTA</t>
  </si>
  <si>
    <t>LIDAH</t>
  </si>
  <si>
    <t>TAKSONOMI</t>
  </si>
  <si>
    <t>DUA WARNA. BENTUK MAHKOTA. MEMANJANG UJUNG MELENGKUNG. GENUS VANDA</t>
  </si>
  <si>
    <t>lonjong</t>
  </si>
  <si>
    <t>ujung lancip</t>
  </si>
  <si>
    <t>berlipat-lipat</t>
  </si>
  <si>
    <t>DUA WARNA. BENTUK MAHKOTA. OVAL LEBAR</t>
  </si>
  <si>
    <t>DUA WARNA. BENTUK MAHKOTA. ELIPS LEBAR BERTUMPUK</t>
  </si>
  <si>
    <t>DUA WARNA. BENTUK MAHKOTA. OVAL LEBAR. BATANG MONOPODIAL</t>
  </si>
  <si>
    <t xml:space="preserve">DUA WARNA. BENTUK MAHKOTA. ELIPS LEBAR BERTUMPUK. BENTUK DAUN BERLIPAT-LIPAT </t>
  </si>
  <si>
    <t>,</t>
  </si>
  <si>
    <t>BERCORAK. AKAR EPIFIT</t>
  </si>
  <si>
    <t xml:space="preserve">5 helai </t>
  </si>
  <si>
    <t>BERCORAK. AKAR EPIFIT. GENUS VANDA</t>
  </si>
  <si>
    <t>BERCORAK. AKAR EPIFIT. GENUS PHALAENOPSIS</t>
  </si>
  <si>
    <t>berkantong</t>
  </si>
  <si>
    <t>BERCORAK. AKAR LITOFIT</t>
  </si>
  <si>
    <t xml:space="preserve">3 helai </t>
  </si>
  <si>
    <t>AKAR LITOFIT. LIDAH BERKANTONG</t>
  </si>
  <si>
    <t xml:space="preserve"> </t>
  </si>
  <si>
    <t>oval</t>
  </si>
  <si>
    <t>POLOS.AKAR EPIFIT</t>
  </si>
  <si>
    <t>spesies</t>
  </si>
  <si>
    <t>POLOS. AKAR EPIFIT. GENUS VANDA</t>
  </si>
  <si>
    <t>POLOS. AKAR EPIFIT. GENUS CATTLEYA</t>
  </si>
  <si>
    <t>POLOS. AKAR EPIFIT. GENUS DENDROBIUM</t>
  </si>
  <si>
    <t>POLOS. AKAR EPIFIT. GENUS PHALAENOPSIS</t>
  </si>
  <si>
    <t>Kode Genus</t>
  </si>
  <si>
    <t>Nama Genus</t>
  </si>
  <si>
    <t>G01</t>
  </si>
  <si>
    <t>G02</t>
  </si>
  <si>
    <t>G03</t>
  </si>
  <si>
    <t>G04</t>
  </si>
  <si>
    <t>G05</t>
  </si>
  <si>
    <t>G06</t>
  </si>
  <si>
    <t>Kode akar</t>
  </si>
  <si>
    <t>Nama akar</t>
  </si>
  <si>
    <t>A01</t>
  </si>
  <si>
    <t>A02</t>
  </si>
  <si>
    <t>A03</t>
  </si>
  <si>
    <t>Nama Batang</t>
  </si>
  <si>
    <t>Kode batang</t>
  </si>
  <si>
    <t>B01</t>
  </si>
  <si>
    <t>B02</t>
  </si>
  <si>
    <t>Nama bentuk daun</t>
  </si>
  <si>
    <t>Kode bentuk daun</t>
  </si>
  <si>
    <t>BD01</t>
  </si>
  <si>
    <t>BD02</t>
  </si>
  <si>
    <t>BD03</t>
  </si>
  <si>
    <t>BD04</t>
  </si>
  <si>
    <t>JM01</t>
  </si>
  <si>
    <t>JM02</t>
  </si>
  <si>
    <t>Nama Jumlah Mahkota</t>
  </si>
  <si>
    <t>Kode Jumlah Mahkota</t>
  </si>
  <si>
    <t>Nama Bentuk Mahkota</t>
  </si>
  <si>
    <t>Kode Bentuk Mahkota</t>
  </si>
  <si>
    <t>BM01</t>
  </si>
  <si>
    <t>BM02</t>
  </si>
  <si>
    <t>BM03</t>
  </si>
  <si>
    <t>BM04</t>
  </si>
  <si>
    <t>BM05</t>
  </si>
  <si>
    <t>BM06</t>
  </si>
  <si>
    <t>Nama Lidah</t>
  </si>
  <si>
    <t>Kode Lidah</t>
  </si>
  <si>
    <t>L01</t>
  </si>
  <si>
    <t>L02</t>
  </si>
  <si>
    <t>L03</t>
  </si>
  <si>
    <t>Atribut</t>
  </si>
  <si>
    <t>Terestrial</t>
  </si>
  <si>
    <t>Elips meruncing</t>
  </si>
  <si>
    <t>Motif</t>
  </si>
  <si>
    <t>Dua warna</t>
  </si>
  <si>
    <t>Bercorak</t>
  </si>
  <si>
    <t>Polos</t>
  </si>
  <si>
    <t>No</t>
  </si>
  <si>
    <t>genus</t>
  </si>
  <si>
    <t>Bentuk Daun</t>
  </si>
  <si>
    <t>Bentuk mahkota</t>
  </si>
  <si>
    <t>Taksonomi</t>
  </si>
  <si>
    <t>NODE</t>
  </si>
  <si>
    <t>memanjang ujung melengkung</t>
  </si>
  <si>
    <t>seperti bintang</t>
  </si>
  <si>
    <t>oval ujung meruncing</t>
  </si>
  <si>
    <t xml:space="preserve">oval lebar </t>
  </si>
  <si>
    <t>elips lebar bertumpuk</t>
  </si>
  <si>
    <t xml:space="preserve">Motif </t>
  </si>
  <si>
    <t>bercorak</t>
  </si>
  <si>
    <t>polos</t>
  </si>
  <si>
    <t>Vanda Lamellata</t>
  </si>
  <si>
    <t>dua warna</t>
  </si>
  <si>
    <t>Vanda Foetida</t>
  </si>
  <si>
    <t>Vanda Lindeni</t>
  </si>
  <si>
    <t>Vanda tricolor</t>
  </si>
  <si>
    <t>Vanda Lissochiloides</t>
  </si>
  <si>
    <t>Vanda Limbata</t>
  </si>
  <si>
    <t>Vanda Lombokensis</t>
  </si>
  <si>
    <t>Vanda Trimerril</t>
  </si>
  <si>
    <t>Vanda Hastifera</t>
  </si>
  <si>
    <t>Vanda Insignis</t>
  </si>
  <si>
    <t>Vanda helvola</t>
  </si>
  <si>
    <t>Vanda Denisoniana</t>
  </si>
  <si>
    <t>Vanda lamellata var. boxallii</t>
  </si>
  <si>
    <t>vanda tricolor var tenebrosa</t>
  </si>
  <si>
    <t>vanda tricolor var suavis</t>
  </si>
  <si>
    <t>Vanda Limbata var flores</t>
  </si>
  <si>
    <t>vanda tricolor var planilabris</t>
  </si>
  <si>
    <t>Vandopsis lissochiloides var. alba</t>
  </si>
  <si>
    <t>Vanda helvola var Mamasa</t>
  </si>
  <si>
    <t>Cattleya trianae var Coerulea</t>
  </si>
  <si>
    <t>Cattleya Intermedia</t>
  </si>
  <si>
    <t>Cattleya Ghillanyi</t>
  </si>
  <si>
    <t>Cattleya Aclandiae</t>
  </si>
  <si>
    <t>Cattleya shilleriana</t>
  </si>
  <si>
    <t>Cattleya walkeriana</t>
  </si>
  <si>
    <t>Cattleya Violacea</t>
  </si>
  <si>
    <t>Cattleya Harpophylla</t>
  </si>
  <si>
    <t>Cattleya Perrinii</t>
  </si>
  <si>
    <t>Cattleya Luteola</t>
  </si>
  <si>
    <t>Cattleya forbesii</t>
  </si>
  <si>
    <t>Cattleya bicolor var. grossii</t>
  </si>
  <si>
    <t>Cattleya bicolor var. coerulea</t>
  </si>
  <si>
    <t>Cattleya intermedia var. Alba</t>
  </si>
  <si>
    <t>Cattleya intermedia var. coerulea</t>
  </si>
  <si>
    <t>Cattleya bowringiana var. coerulea</t>
  </si>
  <si>
    <t>cattleya skinneri var. coerulea</t>
  </si>
  <si>
    <t>cattleya skinneri var. oculata alba</t>
  </si>
  <si>
    <t>cattleya bowringiana var. red</t>
  </si>
  <si>
    <t>Dendrobium bigibbum</t>
  </si>
  <si>
    <t>Dendrobium Mangosteen</t>
  </si>
  <si>
    <t>Dendrobium convolutum</t>
  </si>
  <si>
    <t>Dendrobium cinereum</t>
  </si>
  <si>
    <t>Dendrobium Aqueum</t>
  </si>
  <si>
    <t>Dendrobium victorea</t>
  </si>
  <si>
    <t>Dendrobium Aduncum</t>
  </si>
  <si>
    <t>Dendrobium Lop Bruri Black</t>
  </si>
  <si>
    <t>Dendrobium Regium</t>
  </si>
  <si>
    <t>Dendrobium sanguinolentum</t>
  </si>
  <si>
    <t>dendrobium bigibbum var. compactum</t>
  </si>
  <si>
    <t>dendrobium fimbriatum var. oculatum</t>
  </si>
  <si>
    <t>dendrobium sanderae var. major</t>
  </si>
  <si>
    <t>Phalenopsis amboinensis</t>
  </si>
  <si>
    <t>Phalaenopsis Cornu cervi</t>
  </si>
  <si>
    <t>Phalenopsis Gigantea</t>
  </si>
  <si>
    <t>Phalenopsis Javanica</t>
  </si>
  <si>
    <t>Phalaenopsis violaecea</t>
  </si>
  <si>
    <t>Phalaenopsis Malang Jaya</t>
  </si>
  <si>
    <t>Phalenopsis Gibbosa</t>
  </si>
  <si>
    <t>Phalaenopsis Guadalupe Pineda</t>
  </si>
  <si>
    <t>Phalaenopsis fimbriata</t>
  </si>
  <si>
    <t>Phalaenopsis Aphrodite</t>
  </si>
  <si>
    <t>Phalaenopsis amabilis var. papuana</t>
  </si>
  <si>
    <t>Phalaenopsis amabilis var. vinicolor</t>
  </si>
  <si>
    <t>Phalaenopsis amboinensis var common</t>
  </si>
  <si>
    <t>Phalaenopsis amboinensis var. flavida</t>
  </si>
  <si>
    <t>Phalaenopsis fimbriata var. sumatrana</t>
  </si>
  <si>
    <t>Phalenopsis Javanica var sumatera</t>
  </si>
  <si>
    <t xml:space="preserve"> phalaenopsis cornu-cervi var. chattaladae</t>
  </si>
  <si>
    <t>Spathoglotis Sunshine</t>
  </si>
  <si>
    <t>Spathoglotis Papuana</t>
  </si>
  <si>
    <t>Spathoglotis ani sby</t>
  </si>
  <si>
    <t>Spathoglotis Pauliane</t>
  </si>
  <si>
    <t>Spathoglotis Affinis</t>
  </si>
  <si>
    <t>Spathoglotis Pubescens</t>
  </si>
  <si>
    <t>spathoglotis plicata</t>
  </si>
  <si>
    <t>spathoglotis kimballiana</t>
  </si>
  <si>
    <t>spathoglotis plicata var alba</t>
  </si>
  <si>
    <t>spathoglotis plicata var blume</t>
  </si>
  <si>
    <t>spathoglottis kimballiana var. angustifolia</t>
  </si>
  <si>
    <t>Phapiopedilum bullenianum</t>
  </si>
  <si>
    <t xml:space="preserve">3 helai  </t>
  </si>
  <si>
    <t>Phapiopedilum Lunatum</t>
  </si>
  <si>
    <t>Phapiopedilum Javanicum</t>
  </si>
  <si>
    <t>Phapiopedilum prinulinum</t>
  </si>
  <si>
    <t>Phapiopedilum superbiens</t>
  </si>
  <si>
    <t>Phapiopedilum Agusii</t>
  </si>
  <si>
    <t>Phapiopedilum Maudiae</t>
  </si>
  <si>
    <t>Phapiopedilum Tonsum</t>
  </si>
  <si>
    <t>Phapiopedilum Lowii Jawa</t>
  </si>
  <si>
    <t>Paphiopedilum Mauredi Agrihorti</t>
  </si>
  <si>
    <t>Paphiopedilum Tonsina Agrihorti</t>
  </si>
  <si>
    <t>Paphiopedilum Rupini Agrihorti</t>
  </si>
  <si>
    <t>Nama Anggrek varietas</t>
  </si>
  <si>
    <t>gambar 1</t>
  </si>
  <si>
    <t>gambar 2</t>
  </si>
  <si>
    <t>gambar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</si>
</sst>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0</xdr:row>
      <xdr:rowOff>0</xdr:rowOff>
    </xdr:from>
    <xdr:to>
      <xdr:col>20</xdr:col>
      <xdr:colOff>9525</xdr:colOff>
      <xdr:row>63</xdr:row>
      <xdr:rowOff>123825</xdr:rowOff>
    </xdr:to>
    <xdr:cxnSp macro="">
      <xdr:nvCxnSpPr>
        <xdr:cNvPr id="3" name="Straight Connector 2"/>
        <xdr:cNvCxnSpPr/>
      </xdr:nvCxnSpPr>
      <xdr:spPr>
        <a:xfrm>
          <a:off x="14986000" y="0"/>
          <a:ext cx="9525" cy="121253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0</xdr:row>
      <xdr:rowOff>0</xdr:rowOff>
    </xdr:from>
    <xdr:to>
      <xdr:col>40</xdr:col>
      <xdr:colOff>0</xdr:colOff>
      <xdr:row>63</xdr:row>
      <xdr:rowOff>76200</xdr:rowOff>
    </xdr:to>
    <xdr:cxnSp macro="">
      <xdr:nvCxnSpPr>
        <xdr:cNvPr id="5" name="Straight Connector 4"/>
        <xdr:cNvCxnSpPr/>
      </xdr:nvCxnSpPr>
      <xdr:spPr>
        <a:xfrm>
          <a:off x="30184725" y="0"/>
          <a:ext cx="0" cy="120777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17</xdr:col>
      <xdr:colOff>0</xdr:colOff>
      <xdr:row>63</xdr:row>
      <xdr:rowOff>76200</xdr:rowOff>
    </xdr:to>
    <xdr:cxnSp macro="">
      <xdr:nvCxnSpPr>
        <xdr:cNvPr id="2" name="Straight Connector 1"/>
        <xdr:cNvCxnSpPr/>
      </xdr:nvCxnSpPr>
      <xdr:spPr>
        <a:xfrm>
          <a:off x="12973050" y="0"/>
          <a:ext cx="0" cy="120777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0</xdr:row>
      <xdr:rowOff>0</xdr:rowOff>
    </xdr:from>
    <xdr:to>
      <xdr:col>33</xdr:col>
      <xdr:colOff>0</xdr:colOff>
      <xdr:row>63</xdr:row>
      <xdr:rowOff>76200</xdr:rowOff>
    </xdr:to>
    <xdr:cxnSp macro="">
      <xdr:nvCxnSpPr>
        <xdr:cNvPr id="3" name="Straight Connector 2"/>
        <xdr:cNvCxnSpPr/>
      </xdr:nvCxnSpPr>
      <xdr:spPr>
        <a:xfrm>
          <a:off x="24126825" y="0"/>
          <a:ext cx="0" cy="120777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3" workbookViewId="0">
      <selection activeCell="G18" sqref="G18"/>
    </sheetView>
  </sheetViews>
  <sheetFormatPr defaultRowHeight="15" x14ac:dyDescent="0.25"/>
  <cols>
    <col min="1" max="1" width="15.5703125" bestFit="1" customWidth="1"/>
    <col min="2" max="2" width="28.85546875" bestFit="1" customWidth="1"/>
    <col min="3" max="3" width="17.42578125" bestFit="1" customWidth="1"/>
  </cols>
  <sheetData>
    <row r="1" spans="1:7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t="s">
        <v>6</v>
      </c>
      <c r="C2">
        <v>91</v>
      </c>
      <c r="D2">
        <v>32</v>
      </c>
      <c r="E2">
        <v>59</v>
      </c>
      <c r="F2" s="8">
        <f>((-D2/C2)*IMLOG2(D2/C2)+((-E2/C2)*IMLOG2(E2/C2)))</f>
        <v>0.93553156423882255</v>
      </c>
      <c r="G2" s="8"/>
    </row>
    <row r="3" spans="1:7" x14ac:dyDescent="0.25">
      <c r="A3" t="s">
        <v>7</v>
      </c>
      <c r="F3" s="8"/>
      <c r="G3" s="8">
        <f>(F2)-((C4/C2)*F4)-((C5/C2)*F5)-((C6/C2)*F6)-((C7/C2)*F7)-((C8/C2)*F8)-((C9/C2)*F9)</f>
        <v>2.5823282205007986E-2</v>
      </c>
    </row>
    <row r="4" spans="1:7" x14ac:dyDescent="0.25">
      <c r="B4" t="s">
        <v>8</v>
      </c>
      <c r="C4">
        <v>19</v>
      </c>
      <c r="D4">
        <v>7</v>
      </c>
      <c r="E4">
        <v>12</v>
      </c>
      <c r="F4" s="8">
        <f t="shared" ref="F4:F9" si="0">((-D4/C4)*IMLOG2(D4/C4)+(-E4/C4)*IMLOG2(E4/C4))</f>
        <v>0.94945201538794777</v>
      </c>
      <c r="G4" s="8"/>
    </row>
    <row r="5" spans="1:7" x14ac:dyDescent="0.25">
      <c r="B5" t="s">
        <v>9</v>
      </c>
      <c r="C5">
        <v>19</v>
      </c>
      <c r="D5">
        <v>9</v>
      </c>
      <c r="E5">
        <v>10</v>
      </c>
      <c r="F5" s="8">
        <f t="shared" si="0"/>
        <v>0.99800088387229779</v>
      </c>
      <c r="G5" s="8"/>
    </row>
    <row r="6" spans="1:7" x14ac:dyDescent="0.25">
      <c r="B6" t="s">
        <v>10</v>
      </c>
      <c r="C6">
        <v>13</v>
      </c>
      <c r="D6">
        <v>3</v>
      </c>
      <c r="E6">
        <v>10</v>
      </c>
      <c r="F6" s="8">
        <f t="shared" si="0"/>
        <v>0.77934983729208618</v>
      </c>
      <c r="G6" s="8"/>
    </row>
    <row r="7" spans="1:7" x14ac:dyDescent="0.25">
      <c r="B7" t="s">
        <v>11</v>
      </c>
      <c r="C7">
        <v>17</v>
      </c>
      <c r="D7">
        <v>7</v>
      </c>
      <c r="E7">
        <v>10</v>
      </c>
      <c r="F7" s="8">
        <f t="shared" si="0"/>
        <v>0.97741781752817358</v>
      </c>
      <c r="G7" s="8"/>
    </row>
    <row r="8" spans="1:7" x14ac:dyDescent="0.25">
      <c r="B8" t="s">
        <v>12</v>
      </c>
      <c r="C8">
        <v>11</v>
      </c>
      <c r="D8">
        <v>3</v>
      </c>
      <c r="E8">
        <v>8</v>
      </c>
      <c r="F8" s="8">
        <f t="shared" si="0"/>
        <v>0.84535093662243588</v>
      </c>
      <c r="G8" s="8"/>
    </row>
    <row r="9" spans="1:7" x14ac:dyDescent="0.25">
      <c r="B9" t="s">
        <v>13</v>
      </c>
      <c r="C9">
        <v>12</v>
      </c>
      <c r="D9">
        <v>3</v>
      </c>
      <c r="E9">
        <v>9</v>
      </c>
      <c r="F9" s="8">
        <f t="shared" si="0"/>
        <v>0.81127812445913294</v>
      </c>
      <c r="G9" s="8"/>
    </row>
    <row r="10" spans="1:7" x14ac:dyDescent="0.25">
      <c r="F10" s="8"/>
      <c r="G10" s="8"/>
    </row>
    <row r="11" spans="1:7" x14ac:dyDescent="0.25">
      <c r="A11" t="s">
        <v>14</v>
      </c>
      <c r="F11" s="8"/>
      <c r="G11" s="8">
        <f>(F2)-((C12/C2)*F12)-((C13/C2)*F13)-((C14/C2)*F14)</f>
        <v>9.2358876124136596E-3</v>
      </c>
    </row>
    <row r="12" spans="1:7" x14ac:dyDescent="0.25">
      <c r="B12" t="s">
        <v>15</v>
      </c>
      <c r="C12">
        <v>68</v>
      </c>
      <c r="D12">
        <v>26</v>
      </c>
      <c r="E12">
        <v>42</v>
      </c>
      <c r="F12" s="8">
        <f>((-D12/C12)*IMLOG2(D12/C12)+(-E12/C12)*IMLOG2(E12/C12))</f>
        <v>0.9596868937742179</v>
      </c>
      <c r="G12" s="8"/>
    </row>
    <row r="13" spans="1:7" x14ac:dyDescent="0.25">
      <c r="B13" t="s">
        <v>17</v>
      </c>
      <c r="C13">
        <v>12</v>
      </c>
      <c r="D13">
        <v>3</v>
      </c>
      <c r="E13">
        <v>9</v>
      </c>
      <c r="F13" s="8">
        <f>((-D13/C13)*IMLOG2(D13/C13)+(-E13/C13)*IMLOG2(E13/C13))</f>
        <v>0.81127812445913294</v>
      </c>
      <c r="G13" s="8"/>
    </row>
    <row r="14" spans="1:7" x14ac:dyDescent="0.25">
      <c r="B14" t="s">
        <v>120</v>
      </c>
      <c r="C14">
        <v>11</v>
      </c>
      <c r="D14">
        <v>3</v>
      </c>
      <c r="E14">
        <v>8</v>
      </c>
      <c r="F14" s="8">
        <f>((-D14/C14)*IMLOG2(D14/C14)+(-E14/C14)*IMLOG2(E14/C14))</f>
        <v>0.84535093662243588</v>
      </c>
      <c r="G14" s="8"/>
    </row>
    <row r="15" spans="1:7" x14ac:dyDescent="0.25">
      <c r="F15" s="8"/>
      <c r="G15" s="8"/>
    </row>
    <row r="16" spans="1:7" x14ac:dyDescent="0.25">
      <c r="A16" t="s">
        <v>18</v>
      </c>
      <c r="F16" s="8"/>
      <c r="G16" s="8">
        <f>(F2)-((C17/C2)*F17)-((C18/C2)*F18)</f>
        <v>9.1099562366736553E-4</v>
      </c>
    </row>
    <row r="17" spans="1:7" x14ac:dyDescent="0.25">
      <c r="B17" t="s">
        <v>19</v>
      </c>
      <c r="C17">
        <v>49</v>
      </c>
      <c r="D17">
        <v>18</v>
      </c>
      <c r="E17">
        <v>31</v>
      </c>
      <c r="F17" s="8">
        <f>((-D17/C17)*IMLOG2(D17/C17)+(-E17/C17)*IMLOG2(E17/C17))</f>
        <v>0.94861319823858214</v>
      </c>
      <c r="G17" s="8"/>
    </row>
    <row r="18" spans="1:7" x14ac:dyDescent="0.25">
      <c r="B18" t="s">
        <v>20</v>
      </c>
      <c r="C18">
        <v>42</v>
      </c>
      <c r="D18">
        <v>14</v>
      </c>
      <c r="E18">
        <v>28</v>
      </c>
      <c r="F18" s="8">
        <f>((-D18/C18)*IMLOG2(D18/C18)+(-E18/C18)*IMLOG2(E18/C18))</f>
        <v>0.91829583405449056</v>
      </c>
      <c r="G18" s="8"/>
    </row>
    <row r="19" spans="1:7" x14ac:dyDescent="0.25">
      <c r="F19" s="8"/>
      <c r="G19" s="8"/>
    </row>
    <row r="20" spans="1:7" x14ac:dyDescent="0.25">
      <c r="A20" t="s">
        <v>21</v>
      </c>
      <c r="F20" s="8"/>
      <c r="G20" s="8">
        <f>(F2)-((C21/C2)*F21)-((C22/C2)*F22)-((C23/C2)*F23)-((C24/C2)*F24)</f>
        <v>1.5798561569838568E-2</v>
      </c>
    </row>
    <row r="21" spans="1:7" x14ac:dyDescent="0.25">
      <c r="B21" t="s">
        <v>22</v>
      </c>
      <c r="C21">
        <v>38</v>
      </c>
      <c r="D21">
        <v>16</v>
      </c>
      <c r="E21">
        <v>22</v>
      </c>
      <c r="F21" s="8">
        <f>((-D21/C21)*IMLOG2(D21/C21)+(-E21/C21)*IMLOG2(E21/C21))</f>
        <v>0.98194078686409947</v>
      </c>
      <c r="G21" s="8"/>
    </row>
    <row r="22" spans="1:7" x14ac:dyDescent="0.25">
      <c r="B22" t="s">
        <v>23</v>
      </c>
      <c r="C22">
        <v>13</v>
      </c>
      <c r="D22">
        <v>3</v>
      </c>
      <c r="E22">
        <v>10</v>
      </c>
      <c r="F22" s="8">
        <f>((-D22/C22)*IMLOG2(D22/C22)+(-E22/C22)*IMLOG2(E22/C22))</f>
        <v>0.77934983729208618</v>
      </c>
      <c r="G22" s="8"/>
    </row>
    <row r="23" spans="1:7" x14ac:dyDescent="0.25">
      <c r="B23" t="s">
        <v>24</v>
      </c>
      <c r="C23">
        <v>29</v>
      </c>
      <c r="D23">
        <v>10</v>
      </c>
      <c r="E23">
        <v>19</v>
      </c>
      <c r="F23" s="8">
        <f>((-D23/C23)*IMLOG2(D23/C23)+(-E23/C23)*IMLOG2(E23/C23))</f>
        <v>0.92936362601371902</v>
      </c>
      <c r="G23" s="8"/>
    </row>
    <row r="24" spans="1:7" x14ac:dyDescent="0.25">
      <c r="B24" t="s">
        <v>25</v>
      </c>
      <c r="C24">
        <v>11</v>
      </c>
      <c r="D24">
        <v>3</v>
      </c>
      <c r="E24">
        <v>8</v>
      </c>
      <c r="F24" s="8">
        <f>((-D24/C24)*IMLOG2(D24/C24)+(-E24/C24)*IMLOG2(E24/C24))</f>
        <v>0.84535093662243588</v>
      </c>
      <c r="G24" s="8"/>
    </row>
    <row r="25" spans="1:7" x14ac:dyDescent="0.25">
      <c r="F25" s="8"/>
      <c r="G25" s="8"/>
    </row>
    <row r="26" spans="1:7" x14ac:dyDescent="0.25">
      <c r="A26" t="s">
        <v>26</v>
      </c>
      <c r="F26" s="8"/>
      <c r="G26" s="8">
        <f>(F2)-((C27/C2)*F27)-((C28/C2)*F28)</f>
        <v>5.2045504798679809E-3</v>
      </c>
    </row>
    <row r="27" spans="1:7" x14ac:dyDescent="0.25">
      <c r="B27" t="s">
        <v>27</v>
      </c>
      <c r="C27">
        <v>79</v>
      </c>
      <c r="D27">
        <v>29</v>
      </c>
      <c r="E27">
        <v>50</v>
      </c>
      <c r="F27" s="8">
        <f>((-D27/C27)*IMLOG2(D27/C27)+(-E27/C27)*IMLOG2(E27/C27))</f>
        <v>0.94841038934880084</v>
      </c>
      <c r="G27" s="8"/>
    </row>
    <row r="28" spans="1:7" x14ac:dyDescent="0.25">
      <c r="B28" t="s">
        <v>28</v>
      </c>
      <c r="C28">
        <v>12</v>
      </c>
      <c r="D28">
        <v>3</v>
      </c>
      <c r="E28">
        <v>9</v>
      </c>
      <c r="F28" s="8">
        <f>((-D28/C28)*IMLOG2(D28/C28)+(-E28/C28)*IMLOG2(E28/C28))</f>
        <v>0.81127812445913294</v>
      </c>
      <c r="G28" s="8"/>
    </row>
    <row r="29" spans="1:7" x14ac:dyDescent="0.25">
      <c r="F29" s="8"/>
      <c r="G29" s="8"/>
    </row>
    <row r="30" spans="1:7" x14ac:dyDescent="0.25">
      <c r="A30" t="s">
        <v>29</v>
      </c>
      <c r="F30" s="8"/>
      <c r="G30" s="8">
        <f>(F2)-((C31/C2)*F31)-((C32/C2)*F32)-((C33/C2)*F33)-((C34/C2)*F34)-((C35/C2)*F35)-((C36/C2)*F36)</f>
        <v>2.5823282205007986E-2</v>
      </c>
    </row>
    <row r="31" spans="1:7" x14ac:dyDescent="0.25">
      <c r="B31" t="s">
        <v>30</v>
      </c>
      <c r="C31">
        <v>19</v>
      </c>
      <c r="D31">
        <v>7</v>
      </c>
      <c r="E31">
        <v>12</v>
      </c>
      <c r="F31" s="8">
        <f t="shared" ref="F31:F36" si="1">((-D31/C31)*IMLOG2(D31/C31)+(-E31/C31)*IMLOG2(E31/C31))</f>
        <v>0.94945201538794777</v>
      </c>
      <c r="G31" s="8"/>
    </row>
    <row r="32" spans="1:7" x14ac:dyDescent="0.25">
      <c r="B32" t="s">
        <v>31</v>
      </c>
      <c r="C32">
        <v>19</v>
      </c>
      <c r="D32">
        <v>9</v>
      </c>
      <c r="E32">
        <v>10</v>
      </c>
      <c r="F32" s="8">
        <f t="shared" si="1"/>
        <v>0.99800088387229779</v>
      </c>
      <c r="G32" s="8"/>
    </row>
    <row r="33" spans="1:7" x14ac:dyDescent="0.25">
      <c r="B33" t="s">
        <v>32</v>
      </c>
      <c r="C33">
        <v>13</v>
      </c>
      <c r="D33">
        <v>3</v>
      </c>
      <c r="E33">
        <v>10</v>
      </c>
      <c r="F33" s="8">
        <f t="shared" si="1"/>
        <v>0.77934983729208618</v>
      </c>
      <c r="G33" s="8"/>
    </row>
    <row r="34" spans="1:7" x14ac:dyDescent="0.25">
      <c r="B34" t="s">
        <v>33</v>
      </c>
      <c r="C34">
        <v>17</v>
      </c>
      <c r="D34">
        <v>7</v>
      </c>
      <c r="E34">
        <v>10</v>
      </c>
      <c r="F34" s="8">
        <f t="shared" si="1"/>
        <v>0.97741781752817358</v>
      </c>
      <c r="G34" s="8"/>
    </row>
    <row r="35" spans="1:7" x14ac:dyDescent="0.25">
      <c r="B35" t="s">
        <v>34</v>
      </c>
      <c r="C35">
        <v>11</v>
      </c>
      <c r="D35">
        <v>3</v>
      </c>
      <c r="E35">
        <v>8</v>
      </c>
      <c r="F35" s="8">
        <f t="shared" si="1"/>
        <v>0.84535093662243588</v>
      </c>
      <c r="G35" s="8"/>
    </row>
    <row r="36" spans="1:7" x14ac:dyDescent="0.25">
      <c r="B36" t="s">
        <v>121</v>
      </c>
      <c r="C36">
        <v>12</v>
      </c>
      <c r="D36">
        <v>3</v>
      </c>
      <c r="E36">
        <v>9</v>
      </c>
      <c r="F36" s="8">
        <f t="shared" si="1"/>
        <v>0.81127812445913294</v>
      </c>
      <c r="G36" s="8"/>
    </row>
    <row r="37" spans="1:7" x14ac:dyDescent="0.25">
      <c r="F37" s="8"/>
      <c r="G37" s="8"/>
    </row>
    <row r="38" spans="1:7" x14ac:dyDescent="0.25">
      <c r="A38" t="s">
        <v>36</v>
      </c>
      <c r="F38" s="8"/>
      <c r="G38" s="8">
        <f>(F2)-((C39/C2)*F39)-((C40/C2)*F40)-((C41/C2)*F41)</f>
        <v>6.6635177557474723E-3</v>
      </c>
    </row>
    <row r="39" spans="1:7" x14ac:dyDescent="0.25">
      <c r="B39" t="s">
        <v>37</v>
      </c>
      <c r="C39">
        <v>62</v>
      </c>
      <c r="D39">
        <v>22</v>
      </c>
      <c r="E39">
        <v>40</v>
      </c>
      <c r="F39" s="8">
        <f>((-D39/C39)*IMLOG2(D39/C39)+(-E39/C39)*IMLOG2(E39/C39))</f>
        <v>0.93831535223340778</v>
      </c>
      <c r="G39" s="8"/>
    </row>
    <row r="40" spans="1:7" x14ac:dyDescent="0.25">
      <c r="B40" t="s">
        <v>38</v>
      </c>
      <c r="C40">
        <v>17</v>
      </c>
      <c r="D40">
        <v>7</v>
      </c>
      <c r="E40">
        <v>10</v>
      </c>
      <c r="F40" s="8">
        <f>((-D40/C40)*IMLOG2(D40/C40)+(-E40/C40)*IMLOG2(E40/C40))</f>
        <v>0.97741781752817358</v>
      </c>
      <c r="G40" s="8"/>
    </row>
    <row r="41" spans="1:7" x14ac:dyDescent="0.25">
      <c r="B41" t="s">
        <v>39</v>
      </c>
      <c r="C41">
        <v>12</v>
      </c>
      <c r="D41">
        <v>3</v>
      </c>
      <c r="E41">
        <v>9</v>
      </c>
      <c r="F41" s="8">
        <f>((-D41/C41)*IMLOG2(D41/C41)+(-E41/C41)*IMLOG2(E41/C41))</f>
        <v>0.81127812445913294</v>
      </c>
      <c r="G41" s="8"/>
    </row>
    <row r="42" spans="1:7" x14ac:dyDescent="0.25">
      <c r="F42" s="8"/>
      <c r="G42" s="8"/>
    </row>
    <row r="43" spans="1:7" x14ac:dyDescent="0.25">
      <c r="A43" s="2" t="s">
        <v>122</v>
      </c>
      <c r="B43" s="2"/>
      <c r="C43" s="2"/>
      <c r="D43" s="2"/>
      <c r="E43" s="2"/>
      <c r="F43" s="9"/>
      <c r="G43" s="9">
        <f>(F2)-((C44/C2)*F44)-((C45/C2)*F45)-((C46/C2)*F46)</f>
        <v>6.2444781288926665E-2</v>
      </c>
    </row>
    <row r="44" spans="1:7" x14ac:dyDescent="0.25">
      <c r="B44" t="s">
        <v>123</v>
      </c>
      <c r="C44">
        <v>23</v>
      </c>
      <c r="D44">
        <v>3</v>
      </c>
      <c r="E44">
        <v>20</v>
      </c>
      <c r="F44" s="8">
        <f>((-D44/C44)*IMLOG2(D44/C44)+(-E44/C44)*IMLOG2(E44/C44))</f>
        <v>0.55862937345219998</v>
      </c>
      <c r="G44" s="8"/>
    </row>
    <row r="45" spans="1:7" x14ac:dyDescent="0.25">
      <c r="B45" t="s">
        <v>124</v>
      </c>
      <c r="C45">
        <v>29</v>
      </c>
      <c r="D45">
        <v>11</v>
      </c>
      <c r="E45">
        <v>18</v>
      </c>
      <c r="F45" s="8">
        <f>((-D45/C45)*IMLOG2(D45/C45)+(-E45/C45)*IMLOG2(E45/C45))</f>
        <v>0.95755348371475046</v>
      </c>
      <c r="G45" s="8"/>
    </row>
    <row r="46" spans="1:7" x14ac:dyDescent="0.25">
      <c r="B46" t="s">
        <v>125</v>
      </c>
      <c r="C46">
        <v>39</v>
      </c>
      <c r="D46">
        <v>18</v>
      </c>
      <c r="E46">
        <v>21</v>
      </c>
      <c r="F46" s="8">
        <f>((-D46/C46)*IMLOG2(D46/C46)+(-E46/C46)*IMLOG2(E46/C46))</f>
        <v>0.99572745208492741</v>
      </c>
      <c r="G46" s="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9"/>
  <sheetViews>
    <sheetView workbookViewId="0">
      <selection activeCell="AI6" sqref="AI6"/>
    </sheetView>
  </sheetViews>
  <sheetFormatPr defaultRowHeight="15" x14ac:dyDescent="0.25"/>
  <cols>
    <col min="2" max="2" width="28.85546875" bestFit="1" customWidth="1"/>
    <col min="3" max="3" width="17.42578125" bestFit="1" customWidth="1"/>
    <col min="4" max="4" width="18.7109375" customWidth="1"/>
    <col min="5" max="5" width="16.28515625" customWidth="1"/>
    <col min="6" max="6" width="16.85546875" customWidth="1"/>
    <col min="7" max="7" width="33" customWidth="1"/>
    <col min="43" max="43" width="12" bestFit="1" customWidth="1"/>
    <col min="53" max="53" width="12" bestFit="1" customWidth="1"/>
  </cols>
  <sheetData>
    <row r="1" spans="1:75" x14ac:dyDescent="0.25">
      <c r="A1" s="7" t="s">
        <v>123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Y1" s="7" t="s">
        <v>124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V1" s="7" t="s">
        <v>125</v>
      </c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</row>
    <row r="2" spans="1:75" x14ac:dyDescent="0.25">
      <c r="A2" t="s">
        <v>126</v>
      </c>
      <c r="B2" t="s">
        <v>127</v>
      </c>
      <c r="C2" t="s">
        <v>14</v>
      </c>
      <c r="D2" t="s">
        <v>18</v>
      </c>
      <c r="E2" t="s">
        <v>128</v>
      </c>
      <c r="F2" t="s">
        <v>40</v>
      </c>
      <c r="G2" t="s">
        <v>129</v>
      </c>
      <c r="H2" t="s">
        <v>36</v>
      </c>
      <c r="I2" t="s">
        <v>130</v>
      </c>
      <c r="L2" s="3"/>
      <c r="M2" s="3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Y2" t="s">
        <v>126</v>
      </c>
      <c r="Z2" t="s">
        <v>127</v>
      </c>
      <c r="AA2" t="s">
        <v>14</v>
      </c>
      <c r="AB2" t="s">
        <v>18</v>
      </c>
      <c r="AC2" t="s">
        <v>128</v>
      </c>
      <c r="AD2" t="s">
        <v>40</v>
      </c>
      <c r="AE2" t="s">
        <v>129</v>
      </c>
      <c r="AF2" t="s">
        <v>36</v>
      </c>
      <c r="AG2" t="s">
        <v>137</v>
      </c>
      <c r="AH2" t="s">
        <v>130</v>
      </c>
      <c r="AJ2" s="3" t="s">
        <v>131</v>
      </c>
      <c r="AK2" s="3"/>
      <c r="AL2" s="3" t="s">
        <v>0</v>
      </c>
      <c r="AM2" s="3" t="s">
        <v>1</v>
      </c>
      <c r="AN2" s="3" t="s">
        <v>2</v>
      </c>
      <c r="AO2" s="3" t="s">
        <v>3</v>
      </c>
      <c r="AP2" s="3" t="s">
        <v>4</v>
      </c>
      <c r="AQ2" s="3" t="s">
        <v>5</v>
      </c>
      <c r="AV2" t="s">
        <v>126</v>
      </c>
      <c r="AW2" t="s">
        <v>127</v>
      </c>
      <c r="AX2" t="s">
        <v>14</v>
      </c>
      <c r="AY2" t="s">
        <v>18</v>
      </c>
      <c r="AZ2" t="s">
        <v>128</v>
      </c>
      <c r="BA2" t="s">
        <v>40</v>
      </c>
      <c r="BB2" t="s">
        <v>129</v>
      </c>
      <c r="BC2" t="s">
        <v>36</v>
      </c>
      <c r="BD2" t="s">
        <v>137</v>
      </c>
      <c r="BE2" t="s">
        <v>130</v>
      </c>
      <c r="BG2" s="3" t="s">
        <v>131</v>
      </c>
      <c r="BH2" s="3"/>
      <c r="BI2" s="3" t="s">
        <v>0</v>
      </c>
      <c r="BJ2" s="3" t="s">
        <v>1</v>
      </c>
      <c r="BK2" s="3" t="s">
        <v>2</v>
      </c>
      <c r="BL2" s="3" t="s">
        <v>3</v>
      </c>
      <c r="BM2" s="3" t="s">
        <v>4</v>
      </c>
      <c r="BN2" s="3" t="s">
        <v>5</v>
      </c>
      <c r="BQ2" s="1"/>
      <c r="BR2" s="1"/>
      <c r="BS2" s="1"/>
      <c r="BT2" s="1"/>
      <c r="BU2" s="1"/>
      <c r="BV2" s="1"/>
      <c r="BW2" s="1"/>
    </row>
    <row r="3" spans="1:75" x14ac:dyDescent="0.25">
      <c r="A3">
        <v>1</v>
      </c>
      <c r="B3" t="s">
        <v>8</v>
      </c>
      <c r="C3" t="s">
        <v>15</v>
      </c>
      <c r="D3" t="s">
        <v>41</v>
      </c>
      <c r="E3" t="s">
        <v>42</v>
      </c>
      <c r="F3">
        <v>5</v>
      </c>
      <c r="G3" t="s">
        <v>132</v>
      </c>
      <c r="H3" t="s">
        <v>43</v>
      </c>
      <c r="I3" t="s">
        <v>44</v>
      </c>
      <c r="L3" t="s">
        <v>6</v>
      </c>
      <c r="N3">
        <v>23</v>
      </c>
      <c r="O3">
        <v>3</v>
      </c>
      <c r="P3">
        <v>20</v>
      </c>
      <c r="Q3">
        <f>((-O3/N3)*IMLOG2(O3/N3)+((-P3/N3)*IMLOG2(P3/N3)))</f>
        <v>0.55862937345219998</v>
      </c>
      <c r="Y3">
        <v>1</v>
      </c>
      <c r="Z3" t="s">
        <v>8</v>
      </c>
      <c r="AA3" t="s">
        <v>15</v>
      </c>
      <c r="AB3" t="s">
        <v>41</v>
      </c>
      <c r="AC3" t="s">
        <v>42</v>
      </c>
      <c r="AD3">
        <v>5</v>
      </c>
      <c r="AE3" t="s">
        <v>132</v>
      </c>
      <c r="AF3" t="s">
        <v>43</v>
      </c>
      <c r="AG3" t="s">
        <v>138</v>
      </c>
      <c r="AH3" t="s">
        <v>44</v>
      </c>
      <c r="AK3" t="s">
        <v>6</v>
      </c>
      <c r="AM3">
        <v>29</v>
      </c>
      <c r="AN3">
        <v>11</v>
      </c>
      <c r="AO3">
        <v>18</v>
      </c>
      <c r="AP3">
        <f>((-AN3/AM3)*IMLOG2(AN3/AM3)+(-AO3/AM3)*IMLOG2(AO3/AM3))</f>
        <v>0.95755348371475046</v>
      </c>
      <c r="AV3">
        <v>1</v>
      </c>
      <c r="AW3" t="s">
        <v>8</v>
      </c>
      <c r="AX3" t="s">
        <v>15</v>
      </c>
      <c r="AY3" t="s">
        <v>41</v>
      </c>
      <c r="AZ3" t="s">
        <v>42</v>
      </c>
      <c r="BA3">
        <v>5</v>
      </c>
      <c r="BB3" t="s">
        <v>132</v>
      </c>
      <c r="BC3" t="s">
        <v>43</v>
      </c>
      <c r="BD3" t="s">
        <v>139</v>
      </c>
      <c r="BE3" t="s">
        <v>44</v>
      </c>
      <c r="BH3" t="s">
        <v>6</v>
      </c>
      <c r="BJ3">
        <v>39</v>
      </c>
      <c r="BK3">
        <v>18</v>
      </c>
      <c r="BL3">
        <v>21</v>
      </c>
      <c r="BM3">
        <f>((-BK3/BJ3)*IMLOG2(BK3/BJ3)+(-BL3/BJ3)*IMLOG2(BL3/BJ3))</f>
        <v>0.99572745208492741</v>
      </c>
    </row>
    <row r="4" spans="1:75" x14ac:dyDescent="0.25">
      <c r="A4">
        <v>2</v>
      </c>
      <c r="B4" t="s">
        <v>8</v>
      </c>
      <c r="C4" t="s">
        <v>15</v>
      </c>
      <c r="D4" t="s">
        <v>41</v>
      </c>
      <c r="E4" t="s">
        <v>42</v>
      </c>
      <c r="F4">
        <v>5</v>
      </c>
      <c r="G4" t="s">
        <v>132</v>
      </c>
      <c r="H4" t="s">
        <v>43</v>
      </c>
      <c r="I4" t="s">
        <v>44</v>
      </c>
      <c r="L4" t="s">
        <v>7</v>
      </c>
      <c r="R4">
        <f>(Q3)-((N5/N3)*Q5)-((N6/N6)*Q6)-((N7/N3)*Q7)-((N8/N3)*Q8)-((N9/N3)*Q9)-((N10/N3)*Q10)</f>
        <v>0.11950478779524906</v>
      </c>
      <c r="Y4">
        <v>2</v>
      </c>
      <c r="Z4" t="s">
        <v>8</v>
      </c>
      <c r="AA4" t="s">
        <v>15</v>
      </c>
      <c r="AB4" t="s">
        <v>41</v>
      </c>
      <c r="AC4" t="s">
        <v>42</v>
      </c>
      <c r="AD4">
        <v>5</v>
      </c>
      <c r="AE4" t="s">
        <v>132</v>
      </c>
      <c r="AF4" t="s">
        <v>43</v>
      </c>
      <c r="AG4" t="s">
        <v>138</v>
      </c>
      <c r="AH4" t="s">
        <v>44</v>
      </c>
      <c r="AV4">
        <v>2</v>
      </c>
      <c r="AW4" t="s">
        <v>8</v>
      </c>
      <c r="AX4" t="s">
        <v>15</v>
      </c>
      <c r="AY4" t="s">
        <v>41</v>
      </c>
      <c r="AZ4" t="s">
        <v>42</v>
      </c>
      <c r="BA4">
        <v>5</v>
      </c>
      <c r="BB4" t="s">
        <v>132</v>
      </c>
      <c r="BC4" t="s">
        <v>43</v>
      </c>
      <c r="BD4" t="s">
        <v>139</v>
      </c>
      <c r="BE4" t="s">
        <v>44</v>
      </c>
      <c r="BH4" t="s">
        <v>7</v>
      </c>
      <c r="BN4">
        <f>(BM3)-((BJ5/BJ3)*BM5)-((BJ6/BJ3)*BM6)-((BJ7/BJ3)*BM7)-((BJ8/BJ3)*BM8)</f>
        <v>0.58860430220461024</v>
      </c>
    </row>
    <row r="5" spans="1:75" x14ac:dyDescent="0.25">
      <c r="A5">
        <v>3</v>
      </c>
      <c r="B5" t="s">
        <v>8</v>
      </c>
      <c r="C5" t="s">
        <v>15</v>
      </c>
      <c r="D5" t="s">
        <v>41</v>
      </c>
      <c r="E5" t="s">
        <v>42</v>
      </c>
      <c r="F5">
        <v>5</v>
      </c>
      <c r="G5" t="s">
        <v>132</v>
      </c>
      <c r="H5" t="s">
        <v>43</v>
      </c>
      <c r="I5" t="s">
        <v>44</v>
      </c>
      <c r="M5" t="s">
        <v>8</v>
      </c>
      <c r="N5">
        <v>4</v>
      </c>
      <c r="O5">
        <v>1</v>
      </c>
      <c r="P5">
        <v>3</v>
      </c>
      <c r="Q5">
        <f>((-O5/N5)*IMLOG2(O5/N5)+(-P5/N5)*IMLOG2(P5/N5))</f>
        <v>0.81127812445913294</v>
      </c>
      <c r="Y5">
        <v>3</v>
      </c>
      <c r="Z5" t="s">
        <v>8</v>
      </c>
      <c r="AA5" t="s">
        <v>15</v>
      </c>
      <c r="AB5" t="s">
        <v>41</v>
      </c>
      <c r="AC5" t="s">
        <v>42</v>
      </c>
      <c r="AD5">
        <v>5</v>
      </c>
      <c r="AE5" t="s">
        <v>132</v>
      </c>
      <c r="AF5" t="s">
        <v>43</v>
      </c>
      <c r="AG5" t="s">
        <v>138</v>
      </c>
      <c r="AH5" t="s">
        <v>44</v>
      </c>
      <c r="AK5" t="s">
        <v>7</v>
      </c>
      <c r="AQ5">
        <f>(AP3)-((AM6/AM3)*AP6)-((AM8/AM3)*AP8)-((AM9/AM3)*AP9)</f>
        <v>5.0984723181878466E-2</v>
      </c>
      <c r="AV5">
        <v>3</v>
      </c>
      <c r="AW5" t="s">
        <v>8</v>
      </c>
      <c r="AX5" t="s">
        <v>15</v>
      </c>
      <c r="AY5" t="s">
        <v>41</v>
      </c>
      <c r="AZ5" t="s">
        <v>42</v>
      </c>
      <c r="BA5">
        <v>5</v>
      </c>
      <c r="BB5" t="s">
        <v>132</v>
      </c>
      <c r="BC5" t="s">
        <v>43</v>
      </c>
      <c r="BD5" t="s">
        <v>139</v>
      </c>
      <c r="BE5" t="s">
        <v>45</v>
      </c>
      <c r="BI5" t="s">
        <v>8</v>
      </c>
      <c r="BJ5">
        <v>3</v>
      </c>
      <c r="BK5">
        <v>1</v>
      </c>
      <c r="BL5">
        <v>2</v>
      </c>
      <c r="BM5">
        <f>((-BK5/BJ5)*IMLOG2(BK5/BJ5)+(-BL5/BJ5)*IMLOG2(BL5/BJ5))</f>
        <v>0.91829583405449056</v>
      </c>
    </row>
    <row r="6" spans="1:75" x14ac:dyDescent="0.25">
      <c r="A6">
        <v>4</v>
      </c>
      <c r="B6" t="s">
        <v>8</v>
      </c>
      <c r="C6" t="s">
        <v>15</v>
      </c>
      <c r="D6" t="s">
        <v>41</v>
      </c>
      <c r="E6" t="s">
        <v>42</v>
      </c>
      <c r="F6">
        <v>5</v>
      </c>
      <c r="G6" t="s">
        <v>132</v>
      </c>
      <c r="H6" t="s">
        <v>43</v>
      </c>
      <c r="I6" t="s">
        <v>45</v>
      </c>
      <c r="M6" t="s">
        <v>9</v>
      </c>
      <c r="N6">
        <v>2</v>
      </c>
      <c r="O6">
        <v>0</v>
      </c>
      <c r="P6">
        <v>2</v>
      </c>
      <c r="Q6">
        <v>0</v>
      </c>
      <c r="Y6">
        <v>4</v>
      </c>
      <c r="Z6" t="s">
        <v>8</v>
      </c>
      <c r="AA6" t="s">
        <v>15</v>
      </c>
      <c r="AB6" t="s">
        <v>41</v>
      </c>
      <c r="AC6" t="s">
        <v>42</v>
      </c>
      <c r="AD6">
        <v>5</v>
      </c>
      <c r="AE6" t="s">
        <v>132</v>
      </c>
      <c r="AF6" t="s">
        <v>43</v>
      </c>
      <c r="AG6" t="s">
        <v>138</v>
      </c>
      <c r="AH6" t="s">
        <v>44</v>
      </c>
      <c r="AL6" t="s">
        <v>8</v>
      </c>
      <c r="AM6">
        <v>12</v>
      </c>
      <c r="AN6">
        <v>5</v>
      </c>
      <c r="AO6">
        <v>7</v>
      </c>
      <c r="AP6">
        <f>((-AN6/AM6)*IMLOG2(AN6/AM6)+(-AO6/AM6)*IMLOG2(AO6/AM6))</f>
        <v>0.97986875665115125</v>
      </c>
      <c r="AV6">
        <v>4</v>
      </c>
      <c r="AW6" t="s">
        <v>9</v>
      </c>
      <c r="AX6" t="s">
        <v>15</v>
      </c>
      <c r="AY6" t="s">
        <v>41</v>
      </c>
      <c r="AZ6" t="s">
        <v>42</v>
      </c>
      <c r="BA6">
        <v>5</v>
      </c>
      <c r="BB6" t="s">
        <v>133</v>
      </c>
      <c r="BC6" t="s">
        <v>43</v>
      </c>
      <c r="BD6" t="s">
        <v>139</v>
      </c>
      <c r="BE6" t="s">
        <v>45</v>
      </c>
      <c r="BI6" t="s">
        <v>9</v>
      </c>
      <c r="BJ6">
        <v>15</v>
      </c>
      <c r="BK6">
        <v>9</v>
      </c>
      <c r="BL6">
        <v>6</v>
      </c>
      <c r="BM6">
        <f>((-BK6/BJ6)*IMLOG2(BK6/BJ6)+(-BL6/BJ6))</f>
        <v>4.2179356499723542E-2</v>
      </c>
    </row>
    <row r="7" spans="1:75" x14ac:dyDescent="0.25">
      <c r="A7">
        <v>5</v>
      </c>
      <c r="B7" t="s">
        <v>9</v>
      </c>
      <c r="C7" t="s">
        <v>15</v>
      </c>
      <c r="D7" t="s">
        <v>20</v>
      </c>
      <c r="E7" t="s">
        <v>42</v>
      </c>
      <c r="F7">
        <v>5</v>
      </c>
      <c r="G7" t="s">
        <v>133</v>
      </c>
      <c r="H7" t="s">
        <v>43</v>
      </c>
      <c r="I7" t="s">
        <v>44</v>
      </c>
      <c r="M7" t="s">
        <v>10</v>
      </c>
      <c r="N7">
        <v>5</v>
      </c>
      <c r="O7">
        <v>0</v>
      </c>
      <c r="P7">
        <v>5</v>
      </c>
      <c r="Q7">
        <v>0</v>
      </c>
      <c r="Y7">
        <v>5</v>
      </c>
      <c r="Z7" t="s">
        <v>8</v>
      </c>
      <c r="AA7" t="s">
        <v>15</v>
      </c>
      <c r="AB7" t="s">
        <v>41</v>
      </c>
      <c r="AC7" t="s">
        <v>42</v>
      </c>
      <c r="AD7">
        <v>5</v>
      </c>
      <c r="AE7" t="s">
        <v>132</v>
      </c>
      <c r="AF7" t="s">
        <v>43</v>
      </c>
      <c r="AG7" t="s">
        <v>138</v>
      </c>
      <c r="AH7" t="s">
        <v>44</v>
      </c>
      <c r="AL7" t="s">
        <v>9</v>
      </c>
      <c r="AM7">
        <v>2</v>
      </c>
      <c r="AN7">
        <v>0</v>
      </c>
      <c r="AO7">
        <v>2</v>
      </c>
      <c r="AP7">
        <v>0</v>
      </c>
      <c r="AV7">
        <v>5</v>
      </c>
      <c r="AW7" t="s">
        <v>9</v>
      </c>
      <c r="AX7" t="s">
        <v>15</v>
      </c>
      <c r="AY7" t="s">
        <v>20</v>
      </c>
      <c r="AZ7" t="s">
        <v>42</v>
      </c>
      <c r="BA7">
        <v>5</v>
      </c>
      <c r="BB7" t="s">
        <v>133</v>
      </c>
      <c r="BC7" t="s">
        <v>43</v>
      </c>
      <c r="BD7" t="s">
        <v>139</v>
      </c>
      <c r="BE7" t="s">
        <v>44</v>
      </c>
      <c r="BI7" t="s">
        <v>10</v>
      </c>
      <c r="BJ7">
        <v>8</v>
      </c>
      <c r="BK7">
        <v>3</v>
      </c>
      <c r="BL7">
        <v>5</v>
      </c>
      <c r="BM7">
        <f>((-BK7/BJ7)*IMLOG2(BK7/BJ7)+(-BL7/BJ7)*IMLOG2(BL7/BJ7))</f>
        <v>0.95443400292496372</v>
      </c>
    </row>
    <row r="8" spans="1:75" x14ac:dyDescent="0.25">
      <c r="A8">
        <v>6</v>
      </c>
      <c r="B8" t="s">
        <v>9</v>
      </c>
      <c r="C8" t="s">
        <v>15</v>
      </c>
      <c r="D8" t="s">
        <v>20</v>
      </c>
      <c r="E8" t="s">
        <v>42</v>
      </c>
      <c r="F8">
        <v>5</v>
      </c>
      <c r="G8" t="s">
        <v>133</v>
      </c>
      <c r="H8" t="s">
        <v>43</v>
      </c>
      <c r="I8" t="s">
        <v>44</v>
      </c>
      <c r="M8" t="s">
        <v>11</v>
      </c>
      <c r="N8">
        <v>5</v>
      </c>
      <c r="O8">
        <v>1</v>
      </c>
      <c r="P8">
        <v>4</v>
      </c>
      <c r="Q8">
        <f>((-O8/N8)*IMLOG2(O8/N8)+(-P8/N8)*IMLOG2(P8/N8))</f>
        <v>0.72192809488736165</v>
      </c>
      <c r="Y8">
        <v>6</v>
      </c>
      <c r="Z8" t="s">
        <v>8</v>
      </c>
      <c r="AA8" t="s">
        <v>15</v>
      </c>
      <c r="AB8" t="s">
        <v>41</v>
      </c>
      <c r="AC8" t="s">
        <v>42</v>
      </c>
      <c r="AD8">
        <v>5</v>
      </c>
      <c r="AE8" t="s">
        <v>132</v>
      </c>
      <c r="AF8" t="s">
        <v>43</v>
      </c>
      <c r="AG8" t="s">
        <v>138</v>
      </c>
      <c r="AH8" t="s">
        <v>44</v>
      </c>
      <c r="AL8" t="s">
        <v>11</v>
      </c>
      <c r="AM8">
        <v>7</v>
      </c>
      <c r="AN8">
        <v>3</v>
      </c>
      <c r="AO8">
        <v>4</v>
      </c>
      <c r="AP8">
        <f>((-AN8/AM8)*IMLOG2(AN8/AM8)+(-AO8/AM8)*IMLOG2(AO8/AM8))</f>
        <v>0.9852281360342523</v>
      </c>
      <c r="AV8">
        <v>6</v>
      </c>
      <c r="AW8" t="s">
        <v>9</v>
      </c>
      <c r="AX8" t="s">
        <v>15</v>
      </c>
      <c r="AY8" t="s">
        <v>20</v>
      </c>
      <c r="AZ8" t="s">
        <v>42</v>
      </c>
      <c r="BA8">
        <v>5</v>
      </c>
      <c r="BB8" t="s">
        <v>133</v>
      </c>
      <c r="BC8" t="s">
        <v>43</v>
      </c>
      <c r="BD8" t="s">
        <v>139</v>
      </c>
      <c r="BE8" t="s">
        <v>44</v>
      </c>
      <c r="BI8" t="s">
        <v>11</v>
      </c>
      <c r="BJ8">
        <v>5</v>
      </c>
      <c r="BK8">
        <v>3</v>
      </c>
      <c r="BL8">
        <v>2</v>
      </c>
      <c r="BM8">
        <f>((-BK8/BJ8)*IMLOG2(BK8/BJ8)+(-BL8/BJ8)*IMLOG2(BL8/BJ8))</f>
        <v>0.97095059445466747</v>
      </c>
    </row>
    <row r="9" spans="1:75" x14ac:dyDescent="0.25">
      <c r="A9">
        <v>7</v>
      </c>
      <c r="B9" t="s">
        <v>10</v>
      </c>
      <c r="C9" t="s">
        <v>15</v>
      </c>
      <c r="D9" t="s">
        <v>20</v>
      </c>
      <c r="E9" t="s">
        <v>72</v>
      </c>
      <c r="F9">
        <v>5</v>
      </c>
      <c r="G9" t="s">
        <v>134</v>
      </c>
      <c r="H9" t="s">
        <v>43</v>
      </c>
      <c r="I9" t="s">
        <v>44</v>
      </c>
      <c r="M9" t="s">
        <v>12</v>
      </c>
      <c r="N9">
        <v>4</v>
      </c>
      <c r="O9">
        <v>1</v>
      </c>
      <c r="P9">
        <v>3</v>
      </c>
      <c r="Q9">
        <f>((-O9/N9)*IMLOG2(O9/N9)+(-P9/N9)*IMLOG2(P9/N9))</f>
        <v>0.81127812445913294</v>
      </c>
      <c r="Y9">
        <v>7</v>
      </c>
      <c r="Z9" t="s">
        <v>8</v>
      </c>
      <c r="AA9" t="s">
        <v>15</v>
      </c>
      <c r="AB9" t="s">
        <v>41</v>
      </c>
      <c r="AC9" t="s">
        <v>42</v>
      </c>
      <c r="AD9">
        <v>5</v>
      </c>
      <c r="AE9" t="s">
        <v>132</v>
      </c>
      <c r="AF9" t="s">
        <v>43</v>
      </c>
      <c r="AG9" t="s">
        <v>138</v>
      </c>
      <c r="AH9" t="s">
        <v>44</v>
      </c>
      <c r="AL9" t="s">
        <v>13</v>
      </c>
      <c r="AM9">
        <v>8</v>
      </c>
      <c r="AN9">
        <v>3</v>
      </c>
      <c r="AO9">
        <v>5</v>
      </c>
      <c r="AP9">
        <f>((-AN9/AM9)*IMLOG2(AN9/AM9)+(-AO9/AM9)*IMLOG2(AO9/AM9))</f>
        <v>0.95443400292496372</v>
      </c>
      <c r="AV9">
        <v>7</v>
      </c>
      <c r="AW9" t="s">
        <v>9</v>
      </c>
      <c r="AX9" t="s">
        <v>15</v>
      </c>
      <c r="AY9" t="s">
        <v>20</v>
      </c>
      <c r="AZ9" t="s">
        <v>42</v>
      </c>
      <c r="BA9">
        <v>5</v>
      </c>
      <c r="BB9" t="s">
        <v>133</v>
      </c>
      <c r="BC9" t="s">
        <v>43</v>
      </c>
      <c r="BD9" t="s">
        <v>139</v>
      </c>
      <c r="BE9" t="s">
        <v>44</v>
      </c>
      <c r="BI9" t="s">
        <v>12</v>
      </c>
      <c r="BJ9">
        <v>5</v>
      </c>
      <c r="BK9">
        <v>0</v>
      </c>
      <c r="BL9">
        <v>5</v>
      </c>
      <c r="BM9">
        <v>0</v>
      </c>
    </row>
    <row r="10" spans="1:75" x14ac:dyDescent="0.25">
      <c r="A10">
        <v>8</v>
      </c>
      <c r="B10" t="s">
        <v>10</v>
      </c>
      <c r="C10" t="s">
        <v>15</v>
      </c>
      <c r="D10" t="s">
        <v>20</v>
      </c>
      <c r="E10" t="s">
        <v>72</v>
      </c>
      <c r="F10">
        <v>5</v>
      </c>
      <c r="G10" t="s">
        <v>134</v>
      </c>
      <c r="H10" t="s">
        <v>43</v>
      </c>
      <c r="I10" t="s">
        <v>44</v>
      </c>
      <c r="M10" t="s">
        <v>13</v>
      </c>
      <c r="N10">
        <v>3</v>
      </c>
      <c r="O10">
        <v>0</v>
      </c>
      <c r="P10">
        <v>3</v>
      </c>
      <c r="Q10">
        <v>0</v>
      </c>
      <c r="Y10">
        <v>8</v>
      </c>
      <c r="Z10" t="s">
        <v>8</v>
      </c>
      <c r="AA10" t="s">
        <v>15</v>
      </c>
      <c r="AB10" t="s">
        <v>41</v>
      </c>
      <c r="AC10" t="s">
        <v>42</v>
      </c>
      <c r="AD10">
        <v>5</v>
      </c>
      <c r="AE10" t="s">
        <v>132</v>
      </c>
      <c r="AF10" t="s">
        <v>43</v>
      </c>
      <c r="AG10" t="s">
        <v>138</v>
      </c>
      <c r="AH10" t="s">
        <v>45</v>
      </c>
      <c r="AV10">
        <v>8</v>
      </c>
      <c r="AW10" t="s">
        <v>9</v>
      </c>
      <c r="AX10" t="s">
        <v>15</v>
      </c>
      <c r="AY10" t="s">
        <v>20</v>
      </c>
      <c r="AZ10" t="s">
        <v>42</v>
      </c>
      <c r="BA10">
        <v>5</v>
      </c>
      <c r="BB10" t="s">
        <v>133</v>
      </c>
      <c r="BC10" t="s">
        <v>43</v>
      </c>
      <c r="BD10" t="s">
        <v>139</v>
      </c>
      <c r="BE10" t="s">
        <v>44</v>
      </c>
      <c r="BI10" t="s">
        <v>13</v>
      </c>
      <c r="BJ10">
        <v>1</v>
      </c>
      <c r="BK10">
        <v>0</v>
      </c>
      <c r="BL10">
        <v>1</v>
      </c>
      <c r="BM10">
        <v>0</v>
      </c>
    </row>
    <row r="11" spans="1:75" x14ac:dyDescent="0.25">
      <c r="A11">
        <v>9</v>
      </c>
      <c r="B11" t="s">
        <v>10</v>
      </c>
      <c r="C11" t="s">
        <v>15</v>
      </c>
      <c r="D11" t="s">
        <v>20</v>
      </c>
      <c r="E11" t="s">
        <v>72</v>
      </c>
      <c r="F11">
        <v>5</v>
      </c>
      <c r="G11" t="s">
        <v>134</v>
      </c>
      <c r="H11" t="s">
        <v>43</v>
      </c>
      <c r="I11" t="s">
        <v>44</v>
      </c>
      <c r="Y11">
        <v>9</v>
      </c>
      <c r="Z11" t="s">
        <v>8</v>
      </c>
      <c r="AA11" t="s">
        <v>15</v>
      </c>
      <c r="AB11" t="s">
        <v>41</v>
      </c>
      <c r="AC11" t="s">
        <v>42</v>
      </c>
      <c r="AD11">
        <v>5</v>
      </c>
      <c r="AE11" t="s">
        <v>132</v>
      </c>
      <c r="AF11" t="s">
        <v>43</v>
      </c>
      <c r="AG11" t="s">
        <v>138</v>
      </c>
      <c r="AH11" t="s">
        <v>45</v>
      </c>
      <c r="AV11">
        <v>9</v>
      </c>
      <c r="AW11" t="s">
        <v>9</v>
      </c>
      <c r="AX11" t="s">
        <v>15</v>
      </c>
      <c r="AY11" t="s">
        <v>20</v>
      </c>
      <c r="AZ11" t="s">
        <v>42</v>
      </c>
      <c r="BA11">
        <v>5</v>
      </c>
      <c r="BB11" t="s">
        <v>133</v>
      </c>
      <c r="BC11" t="s">
        <v>43</v>
      </c>
      <c r="BD11" t="s">
        <v>139</v>
      </c>
      <c r="BE11" t="s">
        <v>44</v>
      </c>
    </row>
    <row r="12" spans="1:75" x14ac:dyDescent="0.25">
      <c r="A12">
        <v>10</v>
      </c>
      <c r="B12" t="s">
        <v>10</v>
      </c>
      <c r="C12" t="s">
        <v>15</v>
      </c>
      <c r="D12" t="s">
        <v>20</v>
      </c>
      <c r="E12" t="s">
        <v>72</v>
      </c>
      <c r="F12">
        <v>5</v>
      </c>
      <c r="G12" t="s">
        <v>134</v>
      </c>
      <c r="H12" t="s">
        <v>43</v>
      </c>
      <c r="I12" t="s">
        <v>44</v>
      </c>
      <c r="Y12">
        <v>10</v>
      </c>
      <c r="Z12" t="s">
        <v>8</v>
      </c>
      <c r="AA12" t="s">
        <v>15</v>
      </c>
      <c r="AB12" t="s">
        <v>41</v>
      </c>
      <c r="AC12" t="s">
        <v>42</v>
      </c>
      <c r="AD12">
        <v>5</v>
      </c>
      <c r="AE12" t="s">
        <v>132</v>
      </c>
      <c r="AF12" t="s">
        <v>43</v>
      </c>
      <c r="AG12" t="s">
        <v>138</v>
      </c>
      <c r="AH12" t="s">
        <v>45</v>
      </c>
      <c r="AV12">
        <v>10</v>
      </c>
      <c r="AW12" t="s">
        <v>9</v>
      </c>
      <c r="AX12" t="s">
        <v>15</v>
      </c>
      <c r="AY12" t="s">
        <v>20</v>
      </c>
      <c r="AZ12" t="s">
        <v>42</v>
      </c>
      <c r="BA12">
        <v>5</v>
      </c>
      <c r="BB12" t="s">
        <v>133</v>
      </c>
      <c r="BC12" t="s">
        <v>43</v>
      </c>
      <c r="BD12" t="s">
        <v>139</v>
      </c>
      <c r="BE12" t="s">
        <v>44</v>
      </c>
    </row>
    <row r="13" spans="1:75" x14ac:dyDescent="0.25">
      <c r="A13">
        <v>11</v>
      </c>
      <c r="B13" t="s">
        <v>10</v>
      </c>
      <c r="C13" t="s">
        <v>15</v>
      </c>
      <c r="D13" t="s">
        <v>20</v>
      </c>
      <c r="E13" t="s">
        <v>72</v>
      </c>
      <c r="F13">
        <v>5</v>
      </c>
      <c r="G13" t="s">
        <v>134</v>
      </c>
      <c r="H13" t="s">
        <v>43</v>
      </c>
      <c r="I13" t="s">
        <v>44</v>
      </c>
      <c r="L13" t="s">
        <v>14</v>
      </c>
      <c r="R13">
        <f>(Q3)-((N14/N3)*Q14)-((N15/N3)*Q15)-((N16/N3)*Q16)</f>
        <v>3.9405739146544522E-2</v>
      </c>
      <c r="Y13">
        <v>11</v>
      </c>
      <c r="Z13" t="s">
        <v>8</v>
      </c>
      <c r="AA13" t="s">
        <v>15</v>
      </c>
      <c r="AB13" t="s">
        <v>41</v>
      </c>
      <c r="AC13" t="s">
        <v>42</v>
      </c>
      <c r="AD13">
        <v>5</v>
      </c>
      <c r="AE13" t="s">
        <v>132</v>
      </c>
      <c r="AF13" t="s">
        <v>43</v>
      </c>
      <c r="AG13" t="s">
        <v>138</v>
      </c>
      <c r="AH13" t="s">
        <v>45</v>
      </c>
      <c r="AV13">
        <v>11</v>
      </c>
      <c r="AW13" t="s">
        <v>9</v>
      </c>
      <c r="AX13" t="s">
        <v>15</v>
      </c>
      <c r="AY13" t="s">
        <v>20</v>
      </c>
      <c r="AZ13" t="s">
        <v>42</v>
      </c>
      <c r="BA13">
        <v>5</v>
      </c>
      <c r="BB13" t="s">
        <v>133</v>
      </c>
      <c r="BC13" t="s">
        <v>43</v>
      </c>
      <c r="BD13" t="s">
        <v>139</v>
      </c>
      <c r="BE13" t="s">
        <v>45</v>
      </c>
      <c r="BH13" s="2" t="s">
        <v>14</v>
      </c>
      <c r="BI13" s="2"/>
      <c r="BJ13" s="2"/>
      <c r="BK13" s="2"/>
      <c r="BL13" s="2"/>
      <c r="BM13" s="2"/>
      <c r="BN13" s="2">
        <f>(BM3)-((BJ14/BJ3)*BM14)</f>
        <v>0.59291756178555821</v>
      </c>
      <c r="BQ13" s="2"/>
      <c r="BR13" s="2"/>
      <c r="BS13" s="2"/>
      <c r="BT13" s="2"/>
      <c r="BU13" s="2"/>
      <c r="BV13" s="2"/>
      <c r="BW13" s="2"/>
    </row>
    <row r="14" spans="1:75" x14ac:dyDescent="0.25">
      <c r="A14">
        <v>12</v>
      </c>
      <c r="B14" t="s">
        <v>11</v>
      </c>
      <c r="C14" t="s">
        <v>15</v>
      </c>
      <c r="D14" t="s">
        <v>41</v>
      </c>
      <c r="E14" t="s">
        <v>55</v>
      </c>
      <c r="F14">
        <v>5</v>
      </c>
      <c r="G14" t="s">
        <v>135</v>
      </c>
      <c r="H14" t="s">
        <v>56</v>
      </c>
      <c r="I14" t="s">
        <v>44</v>
      </c>
      <c r="M14" t="s">
        <v>15</v>
      </c>
      <c r="N14">
        <v>16</v>
      </c>
      <c r="O14">
        <v>2</v>
      </c>
      <c r="P14">
        <v>14</v>
      </c>
      <c r="Q14">
        <f>((-O14/N14)*IMLOG2(O14/N14)+(-P14/N14)*IMLOG2(P14/N14))</f>
        <v>0.54356444319959651</v>
      </c>
      <c r="Y14">
        <v>12</v>
      </c>
      <c r="Z14" t="s">
        <v>8</v>
      </c>
      <c r="AA14" t="s">
        <v>15</v>
      </c>
      <c r="AB14" t="s">
        <v>41</v>
      </c>
      <c r="AC14" t="s">
        <v>42</v>
      </c>
      <c r="AD14">
        <v>5</v>
      </c>
      <c r="AE14" t="s">
        <v>132</v>
      </c>
      <c r="AF14" t="s">
        <v>43</v>
      </c>
      <c r="AG14" t="s">
        <v>138</v>
      </c>
      <c r="AH14" t="s">
        <v>45</v>
      </c>
      <c r="AK14" t="s">
        <v>14</v>
      </c>
      <c r="AQ14">
        <f>(AP3)-((AM15/AM3)*AP15)-((AM16/AM3)*AP16)</f>
        <v>2.1705579596242863E-5</v>
      </c>
      <c r="AV14">
        <v>12</v>
      </c>
      <c r="AW14" t="s">
        <v>9</v>
      </c>
      <c r="AX14" t="s">
        <v>15</v>
      </c>
      <c r="AY14" t="s">
        <v>20</v>
      </c>
      <c r="AZ14" t="s">
        <v>42</v>
      </c>
      <c r="BA14">
        <v>5</v>
      </c>
      <c r="BB14" t="s">
        <v>133</v>
      </c>
      <c r="BC14" t="s">
        <v>43</v>
      </c>
      <c r="BD14" t="s">
        <v>139</v>
      </c>
      <c r="BE14" t="s">
        <v>45</v>
      </c>
      <c r="BI14" t="s">
        <v>15</v>
      </c>
      <c r="BJ14">
        <v>31</v>
      </c>
      <c r="BK14">
        <v>15</v>
      </c>
      <c r="BL14">
        <v>16</v>
      </c>
      <c r="BM14">
        <f>((-BK14/BJ14)*IMLOG2(BK14/BJ14))</f>
        <v>0.50676082973146452</v>
      </c>
    </row>
    <row r="15" spans="1:75" x14ac:dyDescent="0.25">
      <c r="A15">
        <v>13</v>
      </c>
      <c r="B15" t="s">
        <v>11</v>
      </c>
      <c r="C15" t="s">
        <v>15</v>
      </c>
      <c r="D15" t="s">
        <v>41</v>
      </c>
      <c r="E15" t="s">
        <v>55</v>
      </c>
      <c r="F15">
        <v>5</v>
      </c>
      <c r="G15" t="s">
        <v>135</v>
      </c>
      <c r="H15" t="s">
        <v>56</v>
      </c>
      <c r="I15" t="s">
        <v>44</v>
      </c>
      <c r="M15" t="s">
        <v>17</v>
      </c>
      <c r="N15">
        <v>3</v>
      </c>
      <c r="O15">
        <v>0</v>
      </c>
      <c r="P15">
        <v>3</v>
      </c>
      <c r="Q15">
        <v>0</v>
      </c>
      <c r="Y15">
        <v>13</v>
      </c>
      <c r="Z15" t="s">
        <v>9</v>
      </c>
      <c r="AA15" t="s">
        <v>15</v>
      </c>
      <c r="AB15" t="s">
        <v>20</v>
      </c>
      <c r="AC15" t="s">
        <v>42</v>
      </c>
      <c r="AD15">
        <v>5</v>
      </c>
      <c r="AE15" t="s">
        <v>133</v>
      </c>
      <c r="AF15" t="s">
        <v>43</v>
      </c>
      <c r="AG15" t="s">
        <v>138</v>
      </c>
      <c r="AH15" t="s">
        <v>44</v>
      </c>
      <c r="AL15" t="s">
        <v>15</v>
      </c>
      <c r="AM15">
        <v>21</v>
      </c>
      <c r="AN15">
        <v>8</v>
      </c>
      <c r="AO15">
        <v>13</v>
      </c>
      <c r="AP15">
        <f>((-AN15/AM15)*IMLOG2(AN15/AM15)+(-AO15/AM15)*IMLOG2(AO15/AM15))</f>
        <v>0.95871188297713161</v>
      </c>
      <c r="AV15">
        <v>13</v>
      </c>
      <c r="AW15" t="s">
        <v>9</v>
      </c>
      <c r="AX15" t="s">
        <v>15</v>
      </c>
      <c r="AY15" t="s">
        <v>20</v>
      </c>
      <c r="AZ15" t="s">
        <v>42</v>
      </c>
      <c r="BA15">
        <v>5</v>
      </c>
      <c r="BB15" t="s">
        <v>133</v>
      </c>
      <c r="BC15" t="s">
        <v>43</v>
      </c>
      <c r="BD15" t="s">
        <v>139</v>
      </c>
      <c r="BE15" t="s">
        <v>45</v>
      </c>
      <c r="BI15" t="s">
        <v>16</v>
      </c>
      <c r="BJ15">
        <v>5</v>
      </c>
      <c r="BK15">
        <v>0</v>
      </c>
      <c r="BL15">
        <v>5</v>
      </c>
      <c r="BM15">
        <v>0</v>
      </c>
    </row>
    <row r="16" spans="1:75" ht="15.75" x14ac:dyDescent="0.25">
      <c r="A16">
        <v>14</v>
      </c>
      <c r="B16" t="s">
        <v>11</v>
      </c>
      <c r="C16" t="s">
        <v>15</v>
      </c>
      <c r="D16" t="s">
        <v>41</v>
      </c>
      <c r="E16" t="s">
        <v>55</v>
      </c>
      <c r="F16">
        <v>5</v>
      </c>
      <c r="G16" t="s">
        <v>135</v>
      </c>
      <c r="H16" t="s">
        <v>56</v>
      </c>
      <c r="I16" t="s">
        <v>44</v>
      </c>
      <c r="K16" s="4"/>
      <c r="M16" t="s">
        <v>120</v>
      </c>
      <c r="N16">
        <v>4</v>
      </c>
      <c r="O16">
        <v>1</v>
      </c>
      <c r="P16">
        <v>3</v>
      </c>
      <c r="Q16">
        <f>((-O16/N16)*IMLOG2(O16/N16)+(-P16/N16)*IMLOG2(P16/N16))</f>
        <v>0.81127812445913294</v>
      </c>
      <c r="Y16">
        <v>14</v>
      </c>
      <c r="Z16" t="s">
        <v>9</v>
      </c>
      <c r="AA16" t="s">
        <v>15</v>
      </c>
      <c r="AB16" t="s">
        <v>20</v>
      </c>
      <c r="AC16" t="s">
        <v>42</v>
      </c>
      <c r="AD16">
        <v>5</v>
      </c>
      <c r="AE16" t="s">
        <v>133</v>
      </c>
      <c r="AF16" t="s">
        <v>43</v>
      </c>
      <c r="AG16" t="s">
        <v>138</v>
      </c>
      <c r="AH16" t="s">
        <v>44</v>
      </c>
      <c r="AL16" t="s">
        <v>17</v>
      </c>
      <c r="AM16">
        <v>8</v>
      </c>
      <c r="AN16">
        <v>3</v>
      </c>
      <c r="AO16">
        <v>5</v>
      </c>
      <c r="AP16">
        <f>((-AN16/AM16)*IMLOG2(AN16/AM16)+(-AO16/AM16)*IMLOG2(AO16/AM16))</f>
        <v>0.95443400292496372</v>
      </c>
      <c r="AV16">
        <v>14</v>
      </c>
      <c r="AW16" t="s">
        <v>9</v>
      </c>
      <c r="AX16" t="s">
        <v>15</v>
      </c>
      <c r="AY16" t="s">
        <v>20</v>
      </c>
      <c r="AZ16" t="s">
        <v>42</v>
      </c>
      <c r="BA16">
        <v>5</v>
      </c>
      <c r="BB16" t="s">
        <v>133</v>
      </c>
      <c r="BC16" t="s">
        <v>43</v>
      </c>
      <c r="BD16" t="s">
        <v>139</v>
      </c>
      <c r="BE16" t="s">
        <v>45</v>
      </c>
      <c r="BI16" t="s">
        <v>17</v>
      </c>
      <c r="BJ16">
        <v>1</v>
      </c>
      <c r="BK16">
        <v>0</v>
      </c>
      <c r="BL16">
        <v>1</v>
      </c>
      <c r="BM16">
        <v>0</v>
      </c>
    </row>
    <row r="17" spans="1:66" ht="15.75" x14ac:dyDescent="0.25">
      <c r="A17">
        <v>15</v>
      </c>
      <c r="B17" t="s">
        <v>11</v>
      </c>
      <c r="C17" t="s">
        <v>15</v>
      </c>
      <c r="D17" t="s">
        <v>41</v>
      </c>
      <c r="E17" t="s">
        <v>55</v>
      </c>
      <c r="F17">
        <v>5</v>
      </c>
      <c r="G17" t="s">
        <v>135</v>
      </c>
      <c r="H17" t="s">
        <v>56</v>
      </c>
      <c r="I17" t="s">
        <v>44</v>
      </c>
      <c r="K17" s="4"/>
      <c r="Y17">
        <v>15</v>
      </c>
      <c r="Z17" t="s">
        <v>11</v>
      </c>
      <c r="AA17" t="s">
        <v>15</v>
      </c>
      <c r="AB17" t="s">
        <v>41</v>
      </c>
      <c r="AC17" t="s">
        <v>55</v>
      </c>
      <c r="AD17">
        <v>5</v>
      </c>
      <c r="AE17" t="s">
        <v>135</v>
      </c>
      <c r="AF17" t="s">
        <v>56</v>
      </c>
      <c r="AG17" t="s">
        <v>138</v>
      </c>
      <c r="AH17" t="s">
        <v>44</v>
      </c>
      <c r="AV17">
        <v>15</v>
      </c>
      <c r="AW17" t="s">
        <v>9</v>
      </c>
      <c r="AX17" t="s">
        <v>15</v>
      </c>
      <c r="AY17" t="s">
        <v>20</v>
      </c>
      <c r="AZ17" t="s">
        <v>42</v>
      </c>
      <c r="BA17">
        <v>5</v>
      </c>
      <c r="BB17" t="s">
        <v>133</v>
      </c>
      <c r="BC17" t="s">
        <v>43</v>
      </c>
      <c r="BD17" t="s">
        <v>139</v>
      </c>
      <c r="BE17" t="s">
        <v>45</v>
      </c>
    </row>
    <row r="18" spans="1:66" ht="15.75" x14ac:dyDescent="0.25">
      <c r="A18">
        <v>16</v>
      </c>
      <c r="B18" t="s">
        <v>11</v>
      </c>
      <c r="C18" t="s">
        <v>15</v>
      </c>
      <c r="D18" t="s">
        <v>41</v>
      </c>
      <c r="E18" t="s">
        <v>55</v>
      </c>
      <c r="F18">
        <v>5</v>
      </c>
      <c r="G18" t="s">
        <v>135</v>
      </c>
      <c r="H18" t="s">
        <v>56</v>
      </c>
      <c r="I18" t="s">
        <v>45</v>
      </c>
      <c r="K18" s="4"/>
      <c r="Y18">
        <v>16</v>
      </c>
      <c r="Z18" t="s">
        <v>11</v>
      </c>
      <c r="AA18" t="s">
        <v>15</v>
      </c>
      <c r="AB18" t="s">
        <v>41</v>
      </c>
      <c r="AC18" t="s">
        <v>55</v>
      </c>
      <c r="AD18">
        <v>5</v>
      </c>
      <c r="AE18" t="s">
        <v>135</v>
      </c>
      <c r="AF18" t="s">
        <v>56</v>
      </c>
      <c r="AG18" t="s">
        <v>138</v>
      </c>
      <c r="AH18" t="s">
        <v>44</v>
      </c>
      <c r="AV18">
        <v>16</v>
      </c>
      <c r="AW18" t="s">
        <v>9</v>
      </c>
      <c r="AX18" t="s">
        <v>15</v>
      </c>
      <c r="AY18" t="s">
        <v>20</v>
      </c>
      <c r="AZ18" t="s">
        <v>42</v>
      </c>
      <c r="BA18">
        <v>5</v>
      </c>
      <c r="BB18" t="s">
        <v>133</v>
      </c>
      <c r="BC18" t="s">
        <v>43</v>
      </c>
      <c r="BD18" t="s">
        <v>139</v>
      </c>
      <c r="BE18" t="s">
        <v>45</v>
      </c>
      <c r="BH18" t="s">
        <v>18</v>
      </c>
      <c r="BN18">
        <f>(BM3)-((BJ19/BJ3)*BM19)-((BJ20/BJ3)*BM20)</f>
        <v>0.18545872217266535</v>
      </c>
    </row>
    <row r="19" spans="1:66" ht="15.75" x14ac:dyDescent="0.25">
      <c r="A19">
        <v>17</v>
      </c>
      <c r="B19" t="s">
        <v>12</v>
      </c>
      <c r="C19" t="s">
        <v>120</v>
      </c>
      <c r="D19" t="s">
        <v>20</v>
      </c>
      <c r="E19" t="s">
        <v>57</v>
      </c>
      <c r="F19">
        <v>5</v>
      </c>
      <c r="G19" t="s">
        <v>136</v>
      </c>
      <c r="H19" t="s">
        <v>43</v>
      </c>
      <c r="I19" t="s">
        <v>44</v>
      </c>
      <c r="K19" s="4"/>
      <c r="L19" t="s">
        <v>18</v>
      </c>
      <c r="R19">
        <f>(Q3)-((N20/N3)*Q20)-((N21/N3)*Q21)</f>
        <v>9.2930292818995675E-3</v>
      </c>
      <c r="Y19">
        <v>17</v>
      </c>
      <c r="Z19" t="s">
        <v>11</v>
      </c>
      <c r="AA19" t="s">
        <v>15</v>
      </c>
      <c r="AB19" t="s">
        <v>41</v>
      </c>
      <c r="AC19" t="s">
        <v>55</v>
      </c>
      <c r="AD19">
        <v>5</v>
      </c>
      <c r="AE19" t="s">
        <v>135</v>
      </c>
      <c r="AF19" t="s">
        <v>56</v>
      </c>
      <c r="AG19" t="s">
        <v>138</v>
      </c>
      <c r="AH19" t="s">
        <v>44</v>
      </c>
      <c r="AV19">
        <v>17</v>
      </c>
      <c r="AW19" t="s">
        <v>9</v>
      </c>
      <c r="AX19" t="s">
        <v>15</v>
      </c>
      <c r="AY19" t="s">
        <v>20</v>
      </c>
      <c r="AZ19" t="s">
        <v>42</v>
      </c>
      <c r="BA19">
        <v>5</v>
      </c>
      <c r="BB19" t="s">
        <v>133</v>
      </c>
      <c r="BC19" t="s">
        <v>43</v>
      </c>
      <c r="BD19" t="s">
        <v>139</v>
      </c>
      <c r="BE19" t="s">
        <v>45</v>
      </c>
      <c r="BI19" t="s">
        <v>19</v>
      </c>
      <c r="BJ19">
        <v>10</v>
      </c>
      <c r="BK19">
        <v>5</v>
      </c>
      <c r="BL19">
        <v>5</v>
      </c>
      <c r="BM19">
        <f>((-BK19/BJ19)*IMLOG2(BK19/BJ19)+(-BL19/BJ19)*IMLOG2(BL19/BJ19))</f>
        <v>1</v>
      </c>
    </row>
    <row r="20" spans="1:66" ht="15.75" x14ac:dyDescent="0.25">
      <c r="A20">
        <v>18</v>
      </c>
      <c r="B20" t="s">
        <v>12</v>
      </c>
      <c r="C20" t="s">
        <v>120</v>
      </c>
      <c r="D20" t="s">
        <v>20</v>
      </c>
      <c r="E20" t="s">
        <v>57</v>
      </c>
      <c r="F20">
        <v>5</v>
      </c>
      <c r="G20" t="s">
        <v>136</v>
      </c>
      <c r="H20" t="s">
        <v>43</v>
      </c>
      <c r="I20" t="s">
        <v>44</v>
      </c>
      <c r="K20" s="4"/>
      <c r="M20" t="s">
        <v>19</v>
      </c>
      <c r="N20">
        <v>12</v>
      </c>
      <c r="O20">
        <v>2</v>
      </c>
      <c r="P20">
        <v>10</v>
      </c>
      <c r="Q20">
        <f>((-O20/N20)*IMLOG2(O20/N20)+(-P20/N20)*IMLOG2(P20/N20))</f>
        <v>0.650022421648355</v>
      </c>
      <c r="Y20">
        <v>18</v>
      </c>
      <c r="Z20" t="s">
        <v>11</v>
      </c>
      <c r="AA20" t="s">
        <v>15</v>
      </c>
      <c r="AB20" t="s">
        <v>41</v>
      </c>
      <c r="AC20" t="s">
        <v>55</v>
      </c>
      <c r="AD20">
        <v>5</v>
      </c>
      <c r="AE20" t="s">
        <v>135</v>
      </c>
      <c r="AF20" t="s">
        <v>56</v>
      </c>
      <c r="AG20" t="s">
        <v>138</v>
      </c>
      <c r="AH20" t="s">
        <v>44</v>
      </c>
      <c r="AK20" t="s">
        <v>18</v>
      </c>
      <c r="AQ20">
        <f>(AP3)-((AM21/AM3)*AP21)-((AM22/AM3)*AP22)</f>
        <v>4.9684009459461831E-2</v>
      </c>
      <c r="AV20">
        <v>18</v>
      </c>
      <c r="AW20" t="s">
        <v>9</v>
      </c>
      <c r="AX20" t="s">
        <v>15</v>
      </c>
      <c r="AY20" t="s">
        <v>20</v>
      </c>
      <c r="AZ20" t="s">
        <v>42</v>
      </c>
      <c r="BA20">
        <v>5</v>
      </c>
      <c r="BB20" t="s">
        <v>133</v>
      </c>
      <c r="BC20" t="s">
        <v>43</v>
      </c>
      <c r="BD20" t="s">
        <v>139</v>
      </c>
      <c r="BE20" t="s">
        <v>45</v>
      </c>
      <c r="BI20" t="s">
        <v>20</v>
      </c>
      <c r="BJ20">
        <v>29</v>
      </c>
      <c r="BK20">
        <v>13</v>
      </c>
      <c r="BL20">
        <v>24</v>
      </c>
      <c r="BM20">
        <f>((-BK20/BJ20)*IMLOG2(BK20/BJ20)+(-BL20/BJ20)*IMLOG2(BL20/BJ20))</f>
        <v>0.74484415401993864</v>
      </c>
    </row>
    <row r="21" spans="1:66" ht="15.75" x14ac:dyDescent="0.25">
      <c r="A21">
        <v>19</v>
      </c>
      <c r="B21" t="s">
        <v>12</v>
      </c>
      <c r="C21" t="s">
        <v>120</v>
      </c>
      <c r="D21" t="s">
        <v>20</v>
      </c>
      <c r="E21" t="s">
        <v>57</v>
      </c>
      <c r="F21">
        <v>5</v>
      </c>
      <c r="G21" t="s">
        <v>136</v>
      </c>
      <c r="H21" t="s">
        <v>43</v>
      </c>
      <c r="I21" t="s">
        <v>44</v>
      </c>
      <c r="K21" s="4"/>
      <c r="M21" t="s">
        <v>20</v>
      </c>
      <c r="N21">
        <v>11</v>
      </c>
      <c r="O21">
        <v>1</v>
      </c>
      <c r="P21">
        <v>10</v>
      </c>
      <c r="Q21">
        <f>((-O21/N21)*IMLOG2(O21/N21)+(-P21/N21)*IMLOG2(P21/N21))</f>
        <v>0.43949698692151362</v>
      </c>
      <c r="Y21">
        <v>19</v>
      </c>
      <c r="Z21" t="s">
        <v>11</v>
      </c>
      <c r="AA21" t="s">
        <v>15</v>
      </c>
      <c r="AB21" t="s">
        <v>41</v>
      </c>
      <c r="AC21" t="s">
        <v>55</v>
      </c>
      <c r="AD21">
        <v>5</v>
      </c>
      <c r="AE21" t="s">
        <v>135</v>
      </c>
      <c r="AF21" t="s">
        <v>56</v>
      </c>
      <c r="AG21" t="s">
        <v>138</v>
      </c>
      <c r="AH21" t="s">
        <v>45</v>
      </c>
      <c r="AL21" t="s">
        <v>19</v>
      </c>
      <c r="AM21">
        <v>27</v>
      </c>
      <c r="AN21">
        <v>11</v>
      </c>
      <c r="AO21">
        <v>16</v>
      </c>
      <c r="AP21">
        <f>((-AN21/AM21)*IMLOG2(AN21/AM21)+(-AO21/AM21)*IMLOG2(AO21/AM21))</f>
        <v>0.97511906494086564</v>
      </c>
      <c r="AV21">
        <v>19</v>
      </c>
      <c r="AW21" t="s">
        <v>10</v>
      </c>
      <c r="AX21" t="s">
        <v>15</v>
      </c>
      <c r="AY21" t="s">
        <v>20</v>
      </c>
      <c r="AZ21" t="s">
        <v>72</v>
      </c>
      <c r="BA21">
        <v>5</v>
      </c>
      <c r="BB21" t="s">
        <v>134</v>
      </c>
      <c r="BC21" t="s">
        <v>43</v>
      </c>
      <c r="BD21" t="s">
        <v>139</v>
      </c>
      <c r="BE21" t="s">
        <v>44</v>
      </c>
    </row>
    <row r="22" spans="1:66" ht="15.75" x14ac:dyDescent="0.25">
      <c r="A22">
        <v>20</v>
      </c>
      <c r="B22" t="s">
        <v>12</v>
      </c>
      <c r="C22" t="s">
        <v>120</v>
      </c>
      <c r="D22" t="s">
        <v>20</v>
      </c>
      <c r="E22" t="s">
        <v>57</v>
      </c>
      <c r="F22">
        <v>5</v>
      </c>
      <c r="G22" t="s">
        <v>136</v>
      </c>
      <c r="H22" t="s">
        <v>43</v>
      </c>
      <c r="I22" t="s">
        <v>45</v>
      </c>
      <c r="K22" s="4"/>
      <c r="Y22">
        <v>20</v>
      </c>
      <c r="Z22" t="s">
        <v>11</v>
      </c>
      <c r="AA22" t="s">
        <v>15</v>
      </c>
      <c r="AB22" t="s">
        <v>41</v>
      </c>
      <c r="AC22" t="s">
        <v>55</v>
      </c>
      <c r="AD22">
        <v>5</v>
      </c>
      <c r="AE22" t="s">
        <v>135</v>
      </c>
      <c r="AF22" t="s">
        <v>56</v>
      </c>
      <c r="AG22" t="s">
        <v>138</v>
      </c>
      <c r="AH22" t="s">
        <v>45</v>
      </c>
      <c r="AL22" t="s">
        <v>20</v>
      </c>
      <c r="AM22">
        <v>2</v>
      </c>
      <c r="AN22">
        <v>0</v>
      </c>
      <c r="AO22">
        <v>2</v>
      </c>
      <c r="AP22">
        <v>0</v>
      </c>
      <c r="AV22">
        <v>20</v>
      </c>
      <c r="AW22" t="s">
        <v>10</v>
      </c>
      <c r="AX22" t="s">
        <v>15</v>
      </c>
      <c r="AY22" t="s">
        <v>20</v>
      </c>
      <c r="AZ22" t="s">
        <v>72</v>
      </c>
      <c r="BA22">
        <v>5</v>
      </c>
      <c r="BB22" t="s">
        <v>134</v>
      </c>
      <c r="BC22" t="s">
        <v>43</v>
      </c>
      <c r="BD22" t="s">
        <v>139</v>
      </c>
      <c r="BE22" t="s">
        <v>44</v>
      </c>
      <c r="BH22" t="s">
        <v>21</v>
      </c>
      <c r="BN22">
        <f>(BM3)-((BJ23/BJ3)*BM23)-((BJ24/BJ3)*BM24)-((BJ25/BJ3)*BM25)</f>
        <v>0.18868024438011488</v>
      </c>
    </row>
    <row r="23" spans="1:66" ht="15.75" x14ac:dyDescent="0.25">
      <c r="A23">
        <v>21</v>
      </c>
      <c r="B23" t="s">
        <v>13</v>
      </c>
      <c r="C23" t="s">
        <v>17</v>
      </c>
      <c r="D23" t="s">
        <v>41</v>
      </c>
      <c r="E23" t="s">
        <v>55</v>
      </c>
      <c r="F23">
        <v>3</v>
      </c>
      <c r="G23" t="s">
        <v>35</v>
      </c>
      <c r="H23" t="s">
        <v>67</v>
      </c>
      <c r="I23" t="s">
        <v>44</v>
      </c>
      <c r="K23" s="4"/>
      <c r="Y23">
        <v>21</v>
      </c>
      <c r="Z23" t="s">
        <v>11</v>
      </c>
      <c r="AA23" t="s">
        <v>15</v>
      </c>
      <c r="AB23" t="s">
        <v>41</v>
      </c>
      <c r="AC23" t="s">
        <v>55</v>
      </c>
      <c r="AD23">
        <v>5</v>
      </c>
      <c r="AE23" t="s">
        <v>135</v>
      </c>
      <c r="AF23" t="s">
        <v>56</v>
      </c>
      <c r="AG23" t="s">
        <v>138</v>
      </c>
      <c r="AH23" t="s">
        <v>45</v>
      </c>
      <c r="AV23">
        <v>21</v>
      </c>
      <c r="AW23" t="s">
        <v>10</v>
      </c>
      <c r="AX23" t="s">
        <v>15</v>
      </c>
      <c r="AY23" t="s">
        <v>20</v>
      </c>
      <c r="AZ23" t="s">
        <v>72</v>
      </c>
      <c r="BA23">
        <v>5</v>
      </c>
      <c r="BB23" t="s">
        <v>134</v>
      </c>
      <c r="BC23" t="s">
        <v>43</v>
      </c>
      <c r="BD23" t="s">
        <v>139</v>
      </c>
      <c r="BE23" t="s">
        <v>44</v>
      </c>
      <c r="BI23" t="s">
        <v>22</v>
      </c>
      <c r="BJ23">
        <v>18</v>
      </c>
      <c r="BK23">
        <v>10</v>
      </c>
      <c r="BL23">
        <v>8</v>
      </c>
      <c r="BM23">
        <f>((-BK23/BJ23)*IMLOG2(BK23/BJ23)+(-BL23/BJ23)*IMLOG2(BL23/BJ23))</f>
        <v>0.99107605983822111</v>
      </c>
    </row>
    <row r="24" spans="1:66" ht="15.75" x14ac:dyDescent="0.25">
      <c r="A24">
        <v>22</v>
      </c>
      <c r="B24" t="s">
        <v>13</v>
      </c>
      <c r="C24" t="s">
        <v>17</v>
      </c>
      <c r="D24" t="s">
        <v>41</v>
      </c>
      <c r="E24" t="s">
        <v>55</v>
      </c>
      <c r="F24">
        <v>3</v>
      </c>
      <c r="G24" t="s">
        <v>35</v>
      </c>
      <c r="H24" t="s">
        <v>67</v>
      </c>
      <c r="I24" t="s">
        <v>44</v>
      </c>
      <c r="K24" s="4"/>
      <c r="L24" t="s">
        <v>21</v>
      </c>
      <c r="R24">
        <f>(Q3)-((N25/N3)*Q25)-((N26/N3)*Q26)-((N27/N3)*Q27)-((N28/N3)*Q28)</f>
        <v>5.8900565916398501E-2</v>
      </c>
      <c r="Y24">
        <v>22</v>
      </c>
      <c r="Z24" t="s">
        <v>13</v>
      </c>
      <c r="AA24" t="s">
        <v>17</v>
      </c>
      <c r="AB24" t="s">
        <v>41</v>
      </c>
      <c r="AC24" t="s">
        <v>55</v>
      </c>
      <c r="AD24">
        <v>3</v>
      </c>
      <c r="AE24" t="s">
        <v>35</v>
      </c>
      <c r="AF24" t="s">
        <v>67</v>
      </c>
      <c r="AG24" t="s">
        <v>138</v>
      </c>
      <c r="AH24" t="s">
        <v>44</v>
      </c>
      <c r="AV24">
        <v>22</v>
      </c>
      <c r="AW24" t="s">
        <v>10</v>
      </c>
      <c r="AX24" t="s">
        <v>15</v>
      </c>
      <c r="AY24" t="s">
        <v>20</v>
      </c>
      <c r="AZ24" t="s">
        <v>72</v>
      </c>
      <c r="BA24">
        <v>5</v>
      </c>
      <c r="BB24" t="s">
        <v>134</v>
      </c>
      <c r="BC24" t="s">
        <v>43</v>
      </c>
      <c r="BD24" t="s">
        <v>139</v>
      </c>
      <c r="BE24" t="s">
        <v>44</v>
      </c>
      <c r="BI24" t="s">
        <v>23</v>
      </c>
      <c r="BJ24">
        <v>8</v>
      </c>
      <c r="BK24">
        <v>3</v>
      </c>
      <c r="BL24">
        <v>5</v>
      </c>
      <c r="BM24">
        <f>((-BK24/BJ24)*IMLOG2(BK24/BJ24)+(-BL24/BJ24)*IMLOG2(BL24/BJ24))</f>
        <v>0.95443400292496372</v>
      </c>
    </row>
    <row r="25" spans="1:66" ht="15.75" x14ac:dyDescent="0.25">
      <c r="A25">
        <v>23</v>
      </c>
      <c r="B25" t="s">
        <v>13</v>
      </c>
      <c r="C25" t="s">
        <v>17</v>
      </c>
      <c r="D25" t="s">
        <v>41</v>
      </c>
      <c r="E25" t="s">
        <v>55</v>
      </c>
      <c r="F25">
        <v>3</v>
      </c>
      <c r="G25" t="s">
        <v>35</v>
      </c>
      <c r="H25" t="s">
        <v>67</v>
      </c>
      <c r="I25" t="s">
        <v>44</v>
      </c>
      <c r="K25" s="4"/>
      <c r="M25" t="s">
        <v>22</v>
      </c>
      <c r="N25">
        <v>6</v>
      </c>
      <c r="O25">
        <v>1</v>
      </c>
      <c r="P25">
        <v>5</v>
      </c>
      <c r="Q25">
        <f>((-O25/N25)*IMLOG2(O25/N25)+(-P25/N25)*IMLOG2(P25/N25))</f>
        <v>0.650022421648355</v>
      </c>
      <c r="Y25">
        <v>23</v>
      </c>
      <c r="Z25" t="s">
        <v>13</v>
      </c>
      <c r="AA25" t="s">
        <v>17</v>
      </c>
      <c r="AB25" t="s">
        <v>41</v>
      </c>
      <c r="AC25" t="s">
        <v>55</v>
      </c>
      <c r="AD25">
        <v>3</v>
      </c>
      <c r="AE25" t="s">
        <v>35</v>
      </c>
      <c r="AF25" t="s">
        <v>67</v>
      </c>
      <c r="AG25" t="s">
        <v>138</v>
      </c>
      <c r="AH25" t="s">
        <v>44</v>
      </c>
      <c r="AK25" t="s">
        <v>21</v>
      </c>
      <c r="AQ25">
        <f>(AP3)-((AM26/AM3)*AP26)-((AM28/AM3)*AP28)</f>
        <v>1.406506535135188E-3</v>
      </c>
      <c r="AV25">
        <v>23</v>
      </c>
      <c r="AW25" t="s">
        <v>10</v>
      </c>
      <c r="AX25" t="s">
        <v>15</v>
      </c>
      <c r="AY25" t="s">
        <v>20</v>
      </c>
      <c r="AZ25" t="s">
        <v>72</v>
      </c>
      <c r="BA25">
        <v>5</v>
      </c>
      <c r="BB25" t="s">
        <v>134</v>
      </c>
      <c r="BC25" t="s">
        <v>43</v>
      </c>
      <c r="BD25" t="s">
        <v>139</v>
      </c>
      <c r="BE25" t="s">
        <v>44</v>
      </c>
      <c r="BI25" t="s">
        <v>24</v>
      </c>
      <c r="BJ25">
        <v>6</v>
      </c>
      <c r="BK25">
        <v>3</v>
      </c>
      <c r="BL25">
        <v>3</v>
      </c>
      <c r="BM25">
        <f>((-BK25/BJ25)*IMLOG2(BK25/BJ25)+(-BL25/BJ25)*IMLOG2(BL25/BJ25))</f>
        <v>1</v>
      </c>
    </row>
    <row r="26" spans="1:66" ht="15.75" x14ac:dyDescent="0.25">
      <c r="K26" s="4"/>
      <c r="M26" t="s">
        <v>23</v>
      </c>
      <c r="N26">
        <v>5</v>
      </c>
      <c r="O26">
        <v>0</v>
      </c>
      <c r="P26">
        <v>5</v>
      </c>
      <c r="Q26">
        <v>0</v>
      </c>
      <c r="Y26">
        <v>24</v>
      </c>
      <c r="Z26" t="s">
        <v>13</v>
      </c>
      <c r="AA26" t="s">
        <v>17</v>
      </c>
      <c r="AB26" t="s">
        <v>41</v>
      </c>
      <c r="AC26" t="s">
        <v>55</v>
      </c>
      <c r="AD26">
        <v>3</v>
      </c>
      <c r="AE26" t="s">
        <v>35</v>
      </c>
      <c r="AF26" t="s">
        <v>67</v>
      </c>
      <c r="AG26" t="s">
        <v>138</v>
      </c>
      <c r="AH26" t="s">
        <v>44</v>
      </c>
      <c r="AL26" t="s">
        <v>22</v>
      </c>
      <c r="AM26">
        <v>14</v>
      </c>
      <c r="AN26">
        <v>5</v>
      </c>
      <c r="AO26">
        <v>9</v>
      </c>
      <c r="AP26">
        <f>((-AN26/AM26)*IMLOG2(AN26/AM26)+(-AO26/AM26)*IMLOG2(AO26/AM26))</f>
        <v>0.94028595867063069</v>
      </c>
      <c r="AV26">
        <v>24</v>
      </c>
      <c r="AW26" t="s">
        <v>10</v>
      </c>
      <c r="AX26" t="s">
        <v>15</v>
      </c>
      <c r="AY26" t="s">
        <v>20</v>
      </c>
      <c r="AZ26" t="s">
        <v>72</v>
      </c>
      <c r="BA26">
        <v>5</v>
      </c>
      <c r="BB26" t="s">
        <v>134</v>
      </c>
      <c r="BC26" t="s">
        <v>43</v>
      </c>
      <c r="BD26" t="s">
        <v>139</v>
      </c>
      <c r="BE26" t="s">
        <v>45</v>
      </c>
      <c r="BI26" t="s">
        <v>25</v>
      </c>
      <c r="BJ26">
        <v>7</v>
      </c>
      <c r="BK26">
        <v>0</v>
      </c>
      <c r="BL26">
        <v>7</v>
      </c>
      <c r="BM26">
        <v>0</v>
      </c>
    </row>
    <row r="27" spans="1:66" ht="15.75" x14ac:dyDescent="0.25">
      <c r="K27" s="4"/>
      <c r="M27" t="s">
        <v>24</v>
      </c>
      <c r="N27">
        <v>8</v>
      </c>
      <c r="O27">
        <v>1</v>
      </c>
      <c r="P27">
        <v>7</v>
      </c>
      <c r="Q27">
        <f>((-O27/N27)*IMLOG2(O27/N27)+(-P27/N27)*IMLOG2(P27/N27))</f>
        <v>0.54356444319959651</v>
      </c>
      <c r="Y27">
        <v>25</v>
      </c>
      <c r="Z27" t="s">
        <v>13</v>
      </c>
      <c r="AA27" t="s">
        <v>17</v>
      </c>
      <c r="AB27" t="s">
        <v>41</v>
      </c>
      <c r="AC27" t="s">
        <v>55</v>
      </c>
      <c r="AD27">
        <v>3</v>
      </c>
      <c r="AE27" t="s">
        <v>35</v>
      </c>
      <c r="AF27" t="s">
        <v>67</v>
      </c>
      <c r="AG27" t="s">
        <v>138</v>
      </c>
      <c r="AH27" t="s">
        <v>44</v>
      </c>
      <c r="AL27" t="s">
        <v>23</v>
      </c>
      <c r="AM27">
        <v>0</v>
      </c>
      <c r="AN27">
        <v>0</v>
      </c>
      <c r="AO27">
        <v>0</v>
      </c>
      <c r="AP27">
        <v>0</v>
      </c>
      <c r="AV27">
        <v>25</v>
      </c>
      <c r="AW27" t="s">
        <v>10</v>
      </c>
      <c r="AX27" t="s">
        <v>15</v>
      </c>
      <c r="AY27" t="s">
        <v>20</v>
      </c>
      <c r="AZ27" t="s">
        <v>72</v>
      </c>
      <c r="BA27">
        <v>5</v>
      </c>
      <c r="BB27" t="s">
        <v>134</v>
      </c>
      <c r="BC27" t="s">
        <v>43</v>
      </c>
      <c r="BD27" t="s">
        <v>139</v>
      </c>
      <c r="BE27" t="s">
        <v>45</v>
      </c>
    </row>
    <row r="28" spans="1:66" ht="15.75" x14ac:dyDescent="0.25">
      <c r="K28" s="4"/>
      <c r="M28" t="s">
        <v>25</v>
      </c>
      <c r="N28">
        <v>4</v>
      </c>
      <c r="O28">
        <v>1</v>
      </c>
      <c r="P28">
        <v>3</v>
      </c>
      <c r="Q28">
        <f>((-O28/N28)*IMLOG2(O28/N28)+(-P28/N28)*IMLOG2(P28/N28))</f>
        <v>0.81127812445913294</v>
      </c>
      <c r="Y28">
        <v>26</v>
      </c>
      <c r="Z28" t="s">
        <v>13</v>
      </c>
      <c r="AA28" t="s">
        <v>17</v>
      </c>
      <c r="AB28" t="s">
        <v>41</v>
      </c>
      <c r="AC28" t="s">
        <v>55</v>
      </c>
      <c r="AD28">
        <v>3</v>
      </c>
      <c r="AE28" t="s">
        <v>35</v>
      </c>
      <c r="AF28" t="s">
        <v>67</v>
      </c>
      <c r="AG28" t="s">
        <v>138</v>
      </c>
      <c r="AH28" t="s">
        <v>44</v>
      </c>
      <c r="AL28" t="s">
        <v>24</v>
      </c>
      <c r="AM28">
        <v>15</v>
      </c>
      <c r="AN28">
        <v>6</v>
      </c>
      <c r="AO28">
        <v>9</v>
      </c>
      <c r="AP28">
        <f>((-AN28/AM28)*IMLOG2(AN28/AM28)+(-AO28/AM28)*IMLOG2(AO28/AM28))</f>
        <v>0.97095059445466747</v>
      </c>
      <c r="AV28">
        <v>26</v>
      </c>
      <c r="AW28" t="s">
        <v>10</v>
      </c>
      <c r="AX28" t="s">
        <v>15</v>
      </c>
      <c r="AY28" t="s">
        <v>20</v>
      </c>
      <c r="AZ28" t="s">
        <v>72</v>
      </c>
      <c r="BA28">
        <v>5</v>
      </c>
      <c r="BB28" t="s">
        <v>134</v>
      </c>
      <c r="BC28" t="s">
        <v>43</v>
      </c>
      <c r="BD28" t="s">
        <v>139</v>
      </c>
      <c r="BE28" t="s">
        <v>45</v>
      </c>
      <c r="BH28" t="s">
        <v>26</v>
      </c>
      <c r="BN28">
        <f>(BM3)-((BJ29/BJ3)*BM29)</f>
        <v>2.3316334465765531E-2</v>
      </c>
    </row>
    <row r="29" spans="1:66" ht="15.75" x14ac:dyDescent="0.25">
      <c r="K29" s="4"/>
      <c r="Y29">
        <v>27</v>
      </c>
      <c r="Z29" t="s">
        <v>13</v>
      </c>
      <c r="AA29" t="s">
        <v>17</v>
      </c>
      <c r="AB29" t="s">
        <v>41</v>
      </c>
      <c r="AC29" t="s">
        <v>55</v>
      </c>
      <c r="AD29">
        <v>3</v>
      </c>
      <c r="AE29" t="s">
        <v>35</v>
      </c>
      <c r="AF29" t="s">
        <v>67</v>
      </c>
      <c r="AG29" t="s">
        <v>138</v>
      </c>
      <c r="AH29" t="s">
        <v>45</v>
      </c>
      <c r="AL29" t="s">
        <v>25</v>
      </c>
      <c r="AM29">
        <v>0</v>
      </c>
      <c r="AN29">
        <v>0</v>
      </c>
      <c r="AO29">
        <v>0</v>
      </c>
      <c r="AP29">
        <v>0</v>
      </c>
      <c r="AV29">
        <v>27</v>
      </c>
      <c r="AW29" t="s">
        <v>11</v>
      </c>
      <c r="AX29" t="s">
        <v>15</v>
      </c>
      <c r="AY29" t="s">
        <v>41</v>
      </c>
      <c r="AZ29" t="s">
        <v>55</v>
      </c>
      <c r="BA29">
        <v>5</v>
      </c>
      <c r="BB29" t="s">
        <v>135</v>
      </c>
      <c r="BC29" t="s">
        <v>56</v>
      </c>
      <c r="BD29" t="s">
        <v>139</v>
      </c>
      <c r="BE29" t="s">
        <v>44</v>
      </c>
      <c r="BI29" t="s">
        <v>27</v>
      </c>
      <c r="BJ29">
        <v>38</v>
      </c>
      <c r="BK29">
        <v>18</v>
      </c>
      <c r="BL29">
        <v>20</v>
      </c>
      <c r="BM29">
        <f>((-BK29/BJ29)*IMLOG2(BK29/BJ29)+(-BL29/BJ29)*IMLOG2(BL29/BJ29))</f>
        <v>0.99800088387229779</v>
      </c>
    </row>
    <row r="30" spans="1:66" ht="15.75" x14ac:dyDescent="0.25">
      <c r="K30" s="4"/>
      <c r="L30" t="s">
        <v>26</v>
      </c>
      <c r="R30">
        <f>(Q3)-((N31/N3)*Q31)-((N32/N3)*Q32)</f>
        <v>2.8333456307503391E-2</v>
      </c>
      <c r="Y30">
        <v>28</v>
      </c>
      <c r="Z30" t="s">
        <v>13</v>
      </c>
      <c r="AA30" t="s">
        <v>17</v>
      </c>
      <c r="AB30" t="s">
        <v>41</v>
      </c>
      <c r="AC30" t="s">
        <v>55</v>
      </c>
      <c r="AD30">
        <v>3</v>
      </c>
      <c r="AE30" t="s">
        <v>35</v>
      </c>
      <c r="AF30" t="s">
        <v>67</v>
      </c>
      <c r="AG30" t="s">
        <v>138</v>
      </c>
      <c r="AH30" t="s">
        <v>45</v>
      </c>
      <c r="AV30">
        <v>28</v>
      </c>
      <c r="AW30" t="s">
        <v>11</v>
      </c>
      <c r="AX30" t="s">
        <v>15</v>
      </c>
      <c r="AY30" t="s">
        <v>41</v>
      </c>
      <c r="AZ30" t="s">
        <v>55</v>
      </c>
      <c r="BA30">
        <v>5</v>
      </c>
      <c r="BB30" t="s">
        <v>135</v>
      </c>
      <c r="BC30" t="s">
        <v>56</v>
      </c>
      <c r="BD30" t="s">
        <v>139</v>
      </c>
      <c r="BE30" t="s">
        <v>44</v>
      </c>
      <c r="BI30" t="s">
        <v>28</v>
      </c>
      <c r="BJ30">
        <v>1</v>
      </c>
      <c r="BK30">
        <v>0</v>
      </c>
      <c r="BL30">
        <v>1</v>
      </c>
      <c r="BM30">
        <v>0</v>
      </c>
    </row>
    <row r="31" spans="1:66" ht="15.75" x14ac:dyDescent="0.25">
      <c r="K31" s="4"/>
      <c r="M31" t="s">
        <v>27</v>
      </c>
      <c r="N31">
        <v>20</v>
      </c>
      <c r="O31">
        <v>3</v>
      </c>
      <c r="P31">
        <v>17</v>
      </c>
      <c r="Q31">
        <f>((-O31/N31)*IMLOG2(O31/N31)+(-P31/N31)*IMLOG2(P31/N31))</f>
        <v>0.60984030471640105</v>
      </c>
      <c r="Y31">
        <v>29</v>
      </c>
      <c r="Z31" t="s">
        <v>13</v>
      </c>
      <c r="AA31" t="s">
        <v>17</v>
      </c>
      <c r="AB31" t="s">
        <v>41</v>
      </c>
      <c r="AC31" t="s">
        <v>55</v>
      </c>
      <c r="AD31">
        <v>3</v>
      </c>
      <c r="AE31" t="s">
        <v>35</v>
      </c>
      <c r="AF31" t="s">
        <v>67</v>
      </c>
      <c r="AG31" t="s">
        <v>138</v>
      </c>
      <c r="AH31" t="s">
        <v>45</v>
      </c>
      <c r="AV31">
        <v>29</v>
      </c>
      <c r="AW31" t="s">
        <v>11</v>
      </c>
      <c r="AX31" t="s">
        <v>15</v>
      </c>
      <c r="AY31" t="s">
        <v>41</v>
      </c>
      <c r="AZ31" t="s">
        <v>55</v>
      </c>
      <c r="BA31">
        <v>5</v>
      </c>
      <c r="BB31" t="s">
        <v>135</v>
      </c>
      <c r="BC31" t="s">
        <v>56</v>
      </c>
      <c r="BD31" t="s">
        <v>139</v>
      </c>
      <c r="BE31" t="s">
        <v>45</v>
      </c>
    </row>
    <row r="32" spans="1:66" ht="15.75" x14ac:dyDescent="0.25">
      <c r="K32" s="4"/>
      <c r="M32" t="s">
        <v>28</v>
      </c>
      <c r="N32">
        <v>3</v>
      </c>
      <c r="O32">
        <v>0</v>
      </c>
      <c r="P32">
        <v>3</v>
      </c>
      <c r="Q32">
        <v>0</v>
      </c>
      <c r="AK32" t="s">
        <v>26</v>
      </c>
      <c r="AQ32">
        <f>(AP3)-((AM33/AM3)*AP33)-((AM34/AM3)*AP34)</f>
        <v>2.1705579596242863E-5</v>
      </c>
      <c r="AV32">
        <v>30</v>
      </c>
      <c r="AW32" t="s">
        <v>11</v>
      </c>
      <c r="AX32" t="s">
        <v>15</v>
      </c>
      <c r="AY32" t="s">
        <v>41</v>
      </c>
      <c r="AZ32" t="s">
        <v>55</v>
      </c>
      <c r="BA32">
        <v>5</v>
      </c>
      <c r="BB32" t="s">
        <v>135</v>
      </c>
      <c r="BC32" t="s">
        <v>56</v>
      </c>
      <c r="BD32" t="s">
        <v>139</v>
      </c>
      <c r="BE32" t="s">
        <v>45</v>
      </c>
      <c r="BH32" t="s">
        <v>29</v>
      </c>
      <c r="BN32">
        <f>(BM3)-((BJ33/BJ3)*BM33)-((BJ34/BJ3)*BM34)-((BJ35/BJ3)*BM35)-((BJ36/BJ3)*BM36)-((BJ37/BJ3)*BM37)</f>
        <v>7.6465518889467426E-2</v>
      </c>
    </row>
    <row r="33" spans="12:66" x14ac:dyDescent="0.25">
      <c r="AL33" t="s">
        <v>27</v>
      </c>
      <c r="AM33">
        <v>21</v>
      </c>
      <c r="AN33">
        <v>8</v>
      </c>
      <c r="AO33">
        <v>13</v>
      </c>
      <c r="AP33">
        <f>((-AN33/AM33)*IMLOG2(AN33/AM33)+(-AO33/AM33)*IMLOG2(AO33/AM33))</f>
        <v>0.95871188297713161</v>
      </c>
      <c r="AV33">
        <v>31</v>
      </c>
      <c r="AW33" t="s">
        <v>11</v>
      </c>
      <c r="AX33" t="s">
        <v>15</v>
      </c>
      <c r="AY33" t="s">
        <v>41</v>
      </c>
      <c r="AZ33" t="s">
        <v>55</v>
      </c>
      <c r="BA33">
        <v>5</v>
      </c>
      <c r="BB33" t="s">
        <v>135</v>
      </c>
      <c r="BC33" t="s">
        <v>56</v>
      </c>
      <c r="BD33" t="s">
        <v>139</v>
      </c>
      <c r="BE33" t="s">
        <v>45</v>
      </c>
      <c r="BI33" t="s">
        <v>30</v>
      </c>
      <c r="BJ33">
        <v>3</v>
      </c>
      <c r="BK33">
        <v>1</v>
      </c>
      <c r="BL33">
        <v>2</v>
      </c>
      <c r="BM33">
        <f>((-BK33/BJ33)*IMLOG2(BK33/BJ33)+(-BL33/BJ33)*IMLOG2(BL33/BJ33))</f>
        <v>0.91829583405449056</v>
      </c>
    </row>
    <row r="34" spans="12:66" x14ac:dyDescent="0.25">
      <c r="L34" s="2" t="s">
        <v>29</v>
      </c>
      <c r="M34" s="2"/>
      <c r="N34" s="2"/>
      <c r="O34" s="2"/>
      <c r="P34" s="2"/>
      <c r="Q34" s="2"/>
      <c r="R34" s="2">
        <f>(Q3)-((N35/N3)*Q35)-((N36/N3)*Q36)-((N37/N3)*Q37)-((N38/N3)*Q38)-((N39/N3)*Q39)-((N40/N3)*Q40)</f>
        <v>0.11950478779524906</v>
      </c>
      <c r="AL34" t="s">
        <v>28</v>
      </c>
      <c r="AM34">
        <v>8</v>
      </c>
      <c r="AN34">
        <v>3</v>
      </c>
      <c r="AO34">
        <v>5</v>
      </c>
      <c r="AP34">
        <f>((-AN34/AM34)*IMLOG2(AN34/AM34)+(-AO34/AM34)*IMLOG2(AO34/AM34))</f>
        <v>0.95443400292496372</v>
      </c>
      <c r="AV34">
        <v>32</v>
      </c>
      <c r="AW34" t="s">
        <v>12</v>
      </c>
      <c r="AX34" t="s">
        <v>16</v>
      </c>
      <c r="AY34" t="s">
        <v>20</v>
      </c>
      <c r="AZ34" t="s">
        <v>57</v>
      </c>
      <c r="BA34">
        <v>5</v>
      </c>
      <c r="BB34" t="s">
        <v>136</v>
      </c>
      <c r="BC34" t="s">
        <v>43</v>
      </c>
      <c r="BD34" t="s">
        <v>139</v>
      </c>
      <c r="BE34" t="s">
        <v>44</v>
      </c>
      <c r="BI34" t="s">
        <v>31</v>
      </c>
      <c r="BJ34">
        <v>15</v>
      </c>
      <c r="BK34">
        <v>9</v>
      </c>
      <c r="BL34">
        <v>6</v>
      </c>
      <c r="BM34">
        <f>((-BK34/BJ34)*IMLOG2(BK34/BJ34)+(-BL34/BJ34)*IMLOG2(BL34/BJ34))</f>
        <v>0.97095059445466747</v>
      </c>
    </row>
    <row r="35" spans="12:66" x14ac:dyDescent="0.25">
      <c r="M35" t="s">
        <v>30</v>
      </c>
      <c r="N35">
        <v>4</v>
      </c>
      <c r="O35">
        <v>1</v>
      </c>
      <c r="P35">
        <v>3</v>
      </c>
      <c r="Q35">
        <f>((-O35/N35)*IMLOG2(O35/N35)+(-P35/N35)*IMLOG2(P35/N35))</f>
        <v>0.81127812445913294</v>
      </c>
      <c r="AV35">
        <v>33</v>
      </c>
      <c r="AW35" t="s">
        <v>12</v>
      </c>
      <c r="AX35" t="s">
        <v>16</v>
      </c>
      <c r="AY35" t="s">
        <v>20</v>
      </c>
      <c r="AZ35" t="s">
        <v>57</v>
      </c>
      <c r="BA35">
        <v>5</v>
      </c>
      <c r="BB35" t="s">
        <v>136</v>
      </c>
      <c r="BC35" t="s">
        <v>43</v>
      </c>
      <c r="BD35" t="s">
        <v>139</v>
      </c>
      <c r="BE35" t="s">
        <v>44</v>
      </c>
      <c r="BI35" t="s">
        <v>32</v>
      </c>
      <c r="BJ35">
        <v>8</v>
      </c>
      <c r="BK35">
        <v>3</v>
      </c>
      <c r="BL35">
        <v>5</v>
      </c>
      <c r="BM35">
        <f>((-BK35/BJ35)*IMLOG2(BK35/BJ35)+(-BL35/BJ35)*IMLOG2(BL35/BJ35))</f>
        <v>0.95443400292496372</v>
      </c>
    </row>
    <row r="36" spans="12:66" x14ac:dyDescent="0.25">
      <c r="M36" t="s">
        <v>31</v>
      </c>
      <c r="N36">
        <v>2</v>
      </c>
      <c r="O36">
        <v>0</v>
      </c>
      <c r="P36">
        <v>2</v>
      </c>
      <c r="Q36">
        <v>0</v>
      </c>
      <c r="AV36">
        <v>34</v>
      </c>
      <c r="AW36" t="s">
        <v>12</v>
      </c>
      <c r="AX36" t="s">
        <v>16</v>
      </c>
      <c r="AY36" t="s">
        <v>20</v>
      </c>
      <c r="AZ36" t="s">
        <v>57</v>
      </c>
      <c r="BA36">
        <v>5</v>
      </c>
      <c r="BB36" t="s">
        <v>136</v>
      </c>
      <c r="BC36" t="s">
        <v>43</v>
      </c>
      <c r="BD36" t="s">
        <v>139</v>
      </c>
      <c r="BE36" t="s">
        <v>44</v>
      </c>
      <c r="BI36" t="s">
        <v>33</v>
      </c>
      <c r="BJ36">
        <v>5</v>
      </c>
      <c r="BK36">
        <v>3</v>
      </c>
      <c r="BL36">
        <v>2</v>
      </c>
      <c r="BM36">
        <f>((-BK36/BJ36)*IMLOG2(BK36/BJ36)+(-BL36/BJ36)*IMLOG2(BL36/BJ36))</f>
        <v>0.97095059445466747</v>
      </c>
    </row>
    <row r="37" spans="12:66" x14ac:dyDescent="0.25">
      <c r="M37" t="s">
        <v>32</v>
      </c>
      <c r="N37">
        <v>5</v>
      </c>
      <c r="O37">
        <v>0</v>
      </c>
      <c r="P37">
        <v>5</v>
      </c>
      <c r="Q37">
        <v>0</v>
      </c>
      <c r="AK37" t="s">
        <v>29</v>
      </c>
      <c r="AQ37">
        <f>(AP3)-((AM38/AM3)*AP38)-((AM41/AM3)*AP41)-((AM43/AM3)*AP43)</f>
        <v>5.0984723181878466E-2</v>
      </c>
      <c r="AV37">
        <v>35</v>
      </c>
      <c r="AW37" t="s">
        <v>12</v>
      </c>
      <c r="AX37" t="s">
        <v>16</v>
      </c>
      <c r="AY37" t="s">
        <v>20</v>
      </c>
      <c r="AZ37" t="s">
        <v>57</v>
      </c>
      <c r="BA37">
        <v>5</v>
      </c>
      <c r="BB37" t="s">
        <v>136</v>
      </c>
      <c r="BC37" t="s">
        <v>43</v>
      </c>
      <c r="BD37" t="s">
        <v>139</v>
      </c>
      <c r="BE37" t="s">
        <v>44</v>
      </c>
      <c r="BI37" t="s">
        <v>34</v>
      </c>
      <c r="BJ37">
        <v>7</v>
      </c>
      <c r="BK37">
        <v>2</v>
      </c>
      <c r="BL37">
        <v>5</v>
      </c>
      <c r="BM37">
        <f>((-BK37/BJ37)*IMLOG2(BK37/BJ37)+(-BL37/BJ37)*IMLOG2(BL37/BJ37))</f>
        <v>0.86312056856663</v>
      </c>
    </row>
    <row r="38" spans="12:66" x14ac:dyDescent="0.25">
      <c r="M38" t="s">
        <v>33</v>
      </c>
      <c r="N38">
        <v>5</v>
      </c>
      <c r="O38">
        <v>1</v>
      </c>
      <c r="P38">
        <v>4</v>
      </c>
      <c r="Q38">
        <f>((-O38/N38)*IMLOG2(O38/N38)+(-P38/N38)*IMLOG2(P38/N38))</f>
        <v>0.72192809488736165</v>
      </c>
      <c r="AL38" t="s">
        <v>30</v>
      </c>
      <c r="AM38">
        <v>12</v>
      </c>
      <c r="AN38">
        <v>5</v>
      </c>
      <c r="AO38">
        <v>7</v>
      </c>
      <c r="AP38">
        <f>((-AN38/AM38)*IMLOG2(AN38/AM38)+(-AO38/AM38)*IMLOG2(AO38/AM38))</f>
        <v>0.97986875665115125</v>
      </c>
      <c r="AV38">
        <v>36</v>
      </c>
      <c r="AW38" t="s">
        <v>12</v>
      </c>
      <c r="AX38" t="s">
        <v>16</v>
      </c>
      <c r="AY38" t="s">
        <v>20</v>
      </c>
      <c r="AZ38" t="s">
        <v>57</v>
      </c>
      <c r="BA38">
        <v>5</v>
      </c>
      <c r="BB38" t="s">
        <v>136</v>
      </c>
      <c r="BC38" t="s">
        <v>43</v>
      </c>
      <c r="BD38" t="s">
        <v>139</v>
      </c>
      <c r="BE38" t="s">
        <v>44</v>
      </c>
      <c r="BI38" t="s">
        <v>35</v>
      </c>
      <c r="BJ38">
        <v>1</v>
      </c>
      <c r="BK38">
        <v>0</v>
      </c>
      <c r="BL38">
        <v>1</v>
      </c>
      <c r="BM38">
        <v>0</v>
      </c>
    </row>
    <row r="39" spans="12:66" x14ac:dyDescent="0.25">
      <c r="M39" t="s">
        <v>34</v>
      </c>
      <c r="N39">
        <v>4</v>
      </c>
      <c r="O39">
        <v>1</v>
      </c>
      <c r="P39">
        <v>3</v>
      </c>
      <c r="Q39">
        <f>((-O39/N39)*IMLOG2(O39/N39)+(-P39/N39)*IMLOG2(P39/N39))</f>
        <v>0.81127812445913294</v>
      </c>
      <c r="AL39" t="s">
        <v>31</v>
      </c>
      <c r="AM39">
        <v>2</v>
      </c>
      <c r="AN39">
        <v>0</v>
      </c>
      <c r="AO39">
        <v>2</v>
      </c>
      <c r="AP39">
        <v>0</v>
      </c>
      <c r="AV39">
        <v>37</v>
      </c>
      <c r="AW39" t="s">
        <v>12</v>
      </c>
      <c r="AX39" t="s">
        <v>16</v>
      </c>
      <c r="AY39" t="s">
        <v>20</v>
      </c>
      <c r="AZ39" t="s">
        <v>57</v>
      </c>
      <c r="BA39">
        <v>5</v>
      </c>
      <c r="BB39" t="s">
        <v>136</v>
      </c>
      <c r="BC39" t="s">
        <v>43</v>
      </c>
      <c r="BD39" t="s">
        <v>139</v>
      </c>
      <c r="BE39" t="s">
        <v>45</v>
      </c>
    </row>
    <row r="40" spans="12:66" x14ac:dyDescent="0.25">
      <c r="M40" t="s">
        <v>121</v>
      </c>
      <c r="N40">
        <v>3</v>
      </c>
      <c r="O40">
        <v>0</v>
      </c>
      <c r="P40">
        <v>3</v>
      </c>
      <c r="Q40">
        <v>0</v>
      </c>
      <c r="AL40" t="s">
        <v>32</v>
      </c>
      <c r="AM40">
        <v>0</v>
      </c>
      <c r="AN40">
        <v>0</v>
      </c>
      <c r="AO40">
        <v>0</v>
      </c>
      <c r="AP40">
        <v>0</v>
      </c>
      <c r="AV40">
        <v>38</v>
      </c>
      <c r="AW40" t="s">
        <v>12</v>
      </c>
      <c r="AX40" t="s">
        <v>16</v>
      </c>
      <c r="AY40" t="s">
        <v>20</v>
      </c>
      <c r="AZ40" t="s">
        <v>57</v>
      </c>
      <c r="BA40">
        <v>5</v>
      </c>
      <c r="BB40" t="s">
        <v>136</v>
      </c>
      <c r="BC40" t="s">
        <v>43</v>
      </c>
      <c r="BD40" t="s">
        <v>139</v>
      </c>
      <c r="BE40" t="s">
        <v>45</v>
      </c>
    </row>
    <row r="41" spans="12:66" x14ac:dyDescent="0.25">
      <c r="AL41" t="s">
        <v>33</v>
      </c>
      <c r="AM41">
        <v>7</v>
      </c>
      <c r="AN41">
        <v>3</v>
      </c>
      <c r="AO41">
        <v>4</v>
      </c>
      <c r="AP41">
        <f>((-AN41/AM41)*IMLOG2(AN41/AM41)+(-AO41/AM41)*IMLOG2(AO41/AM41))</f>
        <v>0.9852281360342523</v>
      </c>
      <c r="AV41">
        <v>39</v>
      </c>
      <c r="AW41" t="s">
        <v>13</v>
      </c>
      <c r="AX41" t="s">
        <v>17</v>
      </c>
      <c r="AY41" t="s">
        <v>41</v>
      </c>
      <c r="AZ41" t="s">
        <v>55</v>
      </c>
      <c r="BA41">
        <v>3</v>
      </c>
      <c r="BB41" t="s">
        <v>35</v>
      </c>
      <c r="BC41" t="s">
        <v>67</v>
      </c>
      <c r="BD41" t="s">
        <v>139</v>
      </c>
      <c r="BE41" t="s">
        <v>44</v>
      </c>
      <c r="BH41" t="s">
        <v>36</v>
      </c>
      <c r="BN41">
        <f>(BM3)-((BJ42/BJ3)*BM42)-((BJ43/BJ3)*BM43)</f>
        <v>3.0144120007671721E-2</v>
      </c>
    </row>
    <row r="42" spans="12:66" x14ac:dyDescent="0.25">
      <c r="AL42" t="s">
        <v>34</v>
      </c>
      <c r="AM42">
        <v>0</v>
      </c>
      <c r="AN42">
        <v>0</v>
      </c>
      <c r="AO42">
        <v>0</v>
      </c>
      <c r="AP42">
        <v>0</v>
      </c>
      <c r="BI42" t="s">
        <v>37</v>
      </c>
      <c r="BJ42">
        <v>33</v>
      </c>
      <c r="BK42">
        <v>15</v>
      </c>
      <c r="BL42">
        <v>18</v>
      </c>
      <c r="BM42">
        <f>((-BK42/BJ42)*IMLOG2(BK42/BJ42)+(-BL42/BJ42)*IMLOG2(BL42/BJ42))</f>
        <v>0.99403021147695869</v>
      </c>
    </row>
    <row r="43" spans="12:66" x14ac:dyDescent="0.25">
      <c r="L43" t="s">
        <v>36</v>
      </c>
      <c r="R43">
        <f>(Q3)-((N44/N3)*Q44)-((N45/N3)*Q45)-((N46/N3)*Q46)</f>
        <v>3.2225761594357083E-2</v>
      </c>
      <c r="AL43" t="s">
        <v>121</v>
      </c>
      <c r="AM43">
        <v>8</v>
      </c>
      <c r="AN43">
        <v>3</v>
      </c>
      <c r="AO43">
        <v>5</v>
      </c>
      <c r="AP43">
        <f>((-AN43/AM43)*IMLOG2(AN43/AM43)+(-AO43/AM43)*IMLOG2(AO43/AM43))</f>
        <v>0.95443400292496372</v>
      </c>
      <c r="BI43" t="s">
        <v>38</v>
      </c>
      <c r="BJ43">
        <v>5</v>
      </c>
      <c r="BK43">
        <v>3</v>
      </c>
      <c r="BL43">
        <v>2</v>
      </c>
      <c r="BM43">
        <f>((-BK43/BJ43)*IMLOG2(BK43/BJ43)+(-BL43/BJ43)*IMLOG2(BL43/BJ43))</f>
        <v>0.97095059445466747</v>
      </c>
    </row>
    <row r="44" spans="12:66" x14ac:dyDescent="0.25">
      <c r="M44" t="s">
        <v>37</v>
      </c>
      <c r="N44">
        <v>15</v>
      </c>
      <c r="O44">
        <v>2</v>
      </c>
      <c r="P44">
        <v>13</v>
      </c>
      <c r="Q44">
        <f>((-O44/N44)*IMLOG2(O44/N44)+(-P44/N44)*IMLOG2(P44/N44))</f>
        <v>0.56650950655290522</v>
      </c>
      <c r="BI44" t="s">
        <v>39</v>
      </c>
      <c r="BJ44">
        <v>1</v>
      </c>
      <c r="BK44">
        <v>0</v>
      </c>
      <c r="BL44">
        <v>1</v>
      </c>
      <c r="BM44">
        <v>0</v>
      </c>
    </row>
    <row r="45" spans="12:66" x14ac:dyDescent="0.25">
      <c r="M45" t="s">
        <v>38</v>
      </c>
      <c r="N45">
        <v>5</v>
      </c>
      <c r="O45">
        <v>1</v>
      </c>
      <c r="P45">
        <v>4</v>
      </c>
      <c r="Q45">
        <f>((-O45/N45)*IMLOG2(O45/N45)+(-P45/N45)*IMLOG2(P45/N45))</f>
        <v>0.72192809488736165</v>
      </c>
    </row>
    <row r="46" spans="12:66" x14ac:dyDescent="0.25">
      <c r="M46" t="s">
        <v>39</v>
      </c>
      <c r="N46">
        <v>3</v>
      </c>
      <c r="O46">
        <v>0</v>
      </c>
      <c r="P46">
        <v>3</v>
      </c>
      <c r="Q46">
        <v>0</v>
      </c>
      <c r="AK46" t="s">
        <v>36</v>
      </c>
      <c r="AQ46">
        <f>(AP3)-((AM47/AM3)*AP47)-((AM48/AM3)*AP48)-((AM49/AM3)*AP49)</f>
        <v>2.516504506877848E-3</v>
      </c>
    </row>
    <row r="47" spans="12:66" x14ac:dyDescent="0.25">
      <c r="AL47" t="s">
        <v>37</v>
      </c>
      <c r="AM47">
        <v>14</v>
      </c>
      <c r="AN47">
        <v>5</v>
      </c>
      <c r="AO47">
        <v>9</v>
      </c>
      <c r="AP47">
        <f>((-AN47/AM47)*IMLOG2(AN47/AM47)+(-AO47/AM47)*IMLOG2(AO47/AM47))</f>
        <v>0.94028595867063069</v>
      </c>
    </row>
    <row r="48" spans="12:66" x14ac:dyDescent="0.25">
      <c r="AL48" t="s">
        <v>38</v>
      </c>
      <c r="AM48">
        <v>7</v>
      </c>
      <c r="AN48">
        <v>3</v>
      </c>
      <c r="AO48">
        <v>4</v>
      </c>
      <c r="AP48">
        <f>((-AN48/AM48)*IMLOG2(AN48/AM48)+(-AO48/AM48)*IMLOG2(AO48/AM48))</f>
        <v>0.9852281360342523</v>
      </c>
    </row>
    <row r="49" spans="38:42" x14ac:dyDescent="0.25">
      <c r="AL49" t="s">
        <v>39</v>
      </c>
      <c r="AM49">
        <v>8</v>
      </c>
      <c r="AN49">
        <v>3</v>
      </c>
      <c r="AO49">
        <v>5</v>
      </c>
      <c r="AP49">
        <f>((-AN49/AM49)*IMLOG2(AN49/AM49)+(-AO49/AM49)*IMLOG2(AO49/AM49))</f>
        <v>0.95443400292496372</v>
      </c>
    </row>
  </sheetData>
  <mergeCells count="3">
    <mergeCell ref="A1:R1"/>
    <mergeCell ref="Y1:AQ1"/>
    <mergeCell ref="AV1:B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3"/>
  <sheetViews>
    <sheetView topLeftCell="Y1" zoomScale="80" zoomScaleNormal="80" workbookViewId="0">
      <selection activeCell="BC2" sqref="BC2:BI24"/>
    </sheetView>
  </sheetViews>
  <sheetFormatPr defaultRowHeight="15" x14ac:dyDescent="0.25"/>
  <cols>
    <col min="2" max="2" width="12.7109375" bestFit="1" customWidth="1"/>
    <col min="3" max="3" width="12.85546875" bestFit="1" customWidth="1"/>
    <col min="4" max="4" width="13.85546875" bestFit="1" customWidth="1"/>
    <col min="5" max="5" width="18" bestFit="1" customWidth="1"/>
    <col min="7" max="7" width="12" bestFit="1" customWidth="1"/>
    <col min="11" max="11" width="15.5703125" bestFit="1" customWidth="1"/>
    <col min="12" max="12" width="13.140625" bestFit="1" customWidth="1"/>
    <col min="13" max="13" width="17.42578125" bestFit="1" customWidth="1"/>
    <col min="24" max="24" width="12.7109375" bestFit="1" customWidth="1"/>
    <col min="25" max="25" width="12.85546875" bestFit="1" customWidth="1"/>
    <col min="26" max="26" width="13.85546875" bestFit="1" customWidth="1"/>
    <col min="27" max="27" width="18" bestFit="1" customWidth="1"/>
    <col min="29" max="29" width="12" bestFit="1" customWidth="1"/>
    <col min="32" max="32" width="15.5703125" bestFit="1" customWidth="1"/>
    <col min="33" max="33" width="15.28515625" bestFit="1" customWidth="1"/>
    <col min="34" max="34" width="17.42578125" bestFit="1" customWidth="1"/>
    <col min="44" max="44" width="12.7109375" bestFit="1" customWidth="1"/>
    <col min="45" max="45" width="12.85546875" bestFit="1" customWidth="1"/>
    <col min="46" max="46" width="13.85546875" bestFit="1" customWidth="1"/>
    <col min="47" max="47" width="18" bestFit="1" customWidth="1"/>
    <col min="49" max="49" width="12" bestFit="1" customWidth="1"/>
  </cols>
  <sheetData>
    <row r="1" spans="1:61" x14ac:dyDescent="0.25">
      <c r="A1" s="7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W1" s="7" t="s">
        <v>63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Q1" s="7" t="s">
        <v>73</v>
      </c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K2" s="1" t="s">
        <v>119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F2" s="1"/>
      <c r="AG2" s="1" t="s">
        <v>0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BB2" s="1"/>
      <c r="BC2" s="1"/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</row>
    <row r="3" spans="1:61" x14ac:dyDescent="0.25">
      <c r="A3">
        <v>1</v>
      </c>
      <c r="B3" t="s">
        <v>8</v>
      </c>
      <c r="C3" t="s">
        <v>41</v>
      </c>
      <c r="D3" t="s">
        <v>42</v>
      </c>
      <c r="E3">
        <v>5</v>
      </c>
      <c r="F3" t="s">
        <v>43</v>
      </c>
      <c r="G3" t="s">
        <v>44</v>
      </c>
      <c r="K3" t="s">
        <v>6</v>
      </c>
      <c r="M3">
        <v>4</v>
      </c>
      <c r="N3">
        <v>1</v>
      </c>
      <c r="O3">
        <v>3</v>
      </c>
      <c r="P3">
        <f>((-N3/M3)*IMLOG2(N3/M3)+((-O3/M3)*IMLOG2(O3/M3)))</f>
        <v>0.81127812445913294</v>
      </c>
      <c r="W3">
        <v>1</v>
      </c>
      <c r="X3" t="s">
        <v>8</v>
      </c>
      <c r="Y3" t="s">
        <v>41</v>
      </c>
      <c r="Z3" t="s">
        <v>42</v>
      </c>
      <c r="AA3">
        <v>5</v>
      </c>
      <c r="AB3" t="s">
        <v>43</v>
      </c>
      <c r="AC3" t="s">
        <v>44</v>
      </c>
      <c r="AF3" t="s">
        <v>6</v>
      </c>
      <c r="AH3">
        <v>21</v>
      </c>
      <c r="AI3">
        <v>8</v>
      </c>
      <c r="AJ3">
        <v>13</v>
      </c>
      <c r="AK3">
        <f>((-AI3/AH3)*IMLOG2(AI3/AH3)+(-AJ3/AH3)*IMLOG2(AJ3/AH3))</f>
        <v>0.95871188297713161</v>
      </c>
      <c r="AQ3">
        <v>1</v>
      </c>
      <c r="AR3" t="s">
        <v>8</v>
      </c>
      <c r="AS3" t="s">
        <v>41</v>
      </c>
      <c r="AT3" t="s">
        <v>42</v>
      </c>
      <c r="AU3">
        <v>5</v>
      </c>
      <c r="AV3" t="s">
        <v>43</v>
      </c>
      <c r="AW3" t="s">
        <v>44</v>
      </c>
      <c r="BC3" t="s">
        <v>6</v>
      </c>
      <c r="BE3">
        <v>31</v>
      </c>
      <c r="BF3">
        <v>16</v>
      </c>
      <c r="BG3">
        <v>15</v>
      </c>
      <c r="BH3">
        <f>((-BF3/BE3)*IMLOG2(BF3/BE3)+(-BG3/BE3)*IMLOG2(BG3/BE3))</f>
        <v>0.99924924799565806</v>
      </c>
    </row>
    <row r="4" spans="1:61" x14ac:dyDescent="0.25">
      <c r="A4">
        <v>2</v>
      </c>
      <c r="B4" t="s">
        <v>8</v>
      </c>
      <c r="C4" t="s">
        <v>41</v>
      </c>
      <c r="D4" t="s">
        <v>42</v>
      </c>
      <c r="E4">
        <v>5</v>
      </c>
      <c r="F4" t="s">
        <v>43</v>
      </c>
      <c r="G4" t="s">
        <v>44</v>
      </c>
      <c r="K4" t="s">
        <v>7</v>
      </c>
      <c r="Q4">
        <f>(P3)-((M5/M3)*P5)</f>
        <v>0</v>
      </c>
      <c r="W4">
        <v>2</v>
      </c>
      <c r="X4" t="s">
        <v>8</v>
      </c>
      <c r="Y4" t="s">
        <v>41</v>
      </c>
      <c r="Z4" t="s">
        <v>42</v>
      </c>
      <c r="AA4">
        <v>5</v>
      </c>
      <c r="AB4" t="s">
        <v>43</v>
      </c>
      <c r="AC4" t="s">
        <v>44</v>
      </c>
      <c r="AF4" s="2" t="s">
        <v>7</v>
      </c>
      <c r="AG4" s="2"/>
      <c r="AH4" s="2"/>
      <c r="AI4" s="2"/>
      <c r="AJ4" s="2"/>
      <c r="AK4" s="2"/>
      <c r="AL4" s="2">
        <f>(AK3)-((AH5/AH3)*AK5)-((AH7/AH3)*AK7)-((AH6/AH3)*AK6)</f>
        <v>7.0377500498389756E-2</v>
      </c>
      <c r="AQ4">
        <v>2</v>
      </c>
      <c r="AR4" t="s">
        <v>8</v>
      </c>
      <c r="AS4" t="s">
        <v>41</v>
      </c>
      <c r="AT4" t="s">
        <v>42</v>
      </c>
      <c r="AU4">
        <v>5</v>
      </c>
      <c r="AV4" t="s">
        <v>43</v>
      </c>
      <c r="AW4" t="s">
        <v>44</v>
      </c>
      <c r="BC4" s="2" t="s">
        <v>7</v>
      </c>
      <c r="BD4" s="2"/>
      <c r="BE4" s="2"/>
      <c r="BF4" s="2"/>
      <c r="BG4" s="2"/>
      <c r="BH4" s="2"/>
      <c r="BI4" s="2">
        <f>(BH3)-((BE5/BE3)*BH5)-((BE6/BE3)*BH6)-((BE7/BE3)*BH7)-((BE8/BE3)*BH8)</f>
        <v>3.7656621716415095E-2</v>
      </c>
    </row>
    <row r="5" spans="1:61" x14ac:dyDescent="0.25">
      <c r="A5">
        <v>3</v>
      </c>
      <c r="B5" t="s">
        <v>8</v>
      </c>
      <c r="C5" t="s">
        <v>41</v>
      </c>
      <c r="D5" t="s">
        <v>42</v>
      </c>
      <c r="E5">
        <v>5</v>
      </c>
      <c r="F5" t="s">
        <v>43</v>
      </c>
      <c r="G5" t="s">
        <v>44</v>
      </c>
      <c r="L5" t="s">
        <v>8</v>
      </c>
      <c r="M5">
        <v>4</v>
      </c>
      <c r="N5">
        <v>1</v>
      </c>
      <c r="O5">
        <v>3</v>
      </c>
      <c r="P5">
        <f>((-N5/M5)*IMLOG2(N5/M5)+(-O5/M5)*IMLOG2(O5/M5))</f>
        <v>0.81127812445913294</v>
      </c>
      <c r="W5">
        <v>3</v>
      </c>
      <c r="X5" t="s">
        <v>8</v>
      </c>
      <c r="Y5" t="s">
        <v>41</v>
      </c>
      <c r="Z5" t="s">
        <v>42</v>
      </c>
      <c r="AA5">
        <v>5</v>
      </c>
      <c r="AB5" t="s">
        <v>43</v>
      </c>
      <c r="AC5" t="s">
        <v>44</v>
      </c>
      <c r="AG5" t="s">
        <v>8</v>
      </c>
      <c r="AH5">
        <v>12</v>
      </c>
      <c r="AI5">
        <v>5</v>
      </c>
      <c r="AJ5">
        <v>7</v>
      </c>
      <c r="AK5">
        <f>((-AI5/AH5)*IMLOG2(AI5/AH5)+(-AJ5/AH5)*IMLOG2(AJ5/AH5))</f>
        <v>0.97986875665115125</v>
      </c>
      <c r="AQ5">
        <v>3</v>
      </c>
      <c r="AR5" t="s">
        <v>8</v>
      </c>
      <c r="AS5" t="s">
        <v>41</v>
      </c>
      <c r="AT5" t="s">
        <v>42</v>
      </c>
      <c r="AU5">
        <v>5</v>
      </c>
      <c r="AV5" t="s">
        <v>43</v>
      </c>
      <c r="AW5" t="s">
        <v>45</v>
      </c>
      <c r="BD5" t="s">
        <v>8</v>
      </c>
      <c r="BE5">
        <v>3</v>
      </c>
      <c r="BF5">
        <v>1</v>
      </c>
      <c r="BG5">
        <v>2</v>
      </c>
      <c r="BH5">
        <f>((-BF5/BE5)*IMLOG2(BF5/BE5)+(-BG5/BE5)*IMLOG2(BG5/BE5))</f>
        <v>0.91829583405449056</v>
      </c>
    </row>
    <row r="6" spans="1:61" x14ac:dyDescent="0.25">
      <c r="A6">
        <v>4</v>
      </c>
      <c r="B6" t="s">
        <v>8</v>
      </c>
      <c r="C6" t="s">
        <v>41</v>
      </c>
      <c r="D6" t="s">
        <v>42</v>
      </c>
      <c r="E6">
        <v>5</v>
      </c>
      <c r="F6" t="s">
        <v>43</v>
      </c>
      <c r="G6" t="s">
        <v>45</v>
      </c>
      <c r="W6">
        <v>4</v>
      </c>
      <c r="X6" t="s">
        <v>8</v>
      </c>
      <c r="Y6" t="s">
        <v>41</v>
      </c>
      <c r="Z6" t="s">
        <v>42</v>
      </c>
      <c r="AA6">
        <v>5</v>
      </c>
      <c r="AB6" t="s">
        <v>43</v>
      </c>
      <c r="AC6" t="s">
        <v>44</v>
      </c>
      <c r="AG6" t="s">
        <v>9</v>
      </c>
      <c r="AH6">
        <v>2</v>
      </c>
      <c r="AI6">
        <v>0</v>
      </c>
      <c r="AJ6">
        <v>2</v>
      </c>
      <c r="AK6">
        <v>0</v>
      </c>
      <c r="AQ6">
        <v>4</v>
      </c>
      <c r="AR6" t="s">
        <v>9</v>
      </c>
      <c r="AS6" t="s">
        <v>41</v>
      </c>
      <c r="AT6" t="s">
        <v>42</v>
      </c>
      <c r="AU6">
        <v>5</v>
      </c>
      <c r="AV6" t="s">
        <v>43</v>
      </c>
      <c r="AW6" t="s">
        <v>45</v>
      </c>
      <c r="BD6" t="s">
        <v>9</v>
      </c>
      <c r="BE6">
        <v>15</v>
      </c>
      <c r="BF6">
        <v>9</v>
      </c>
      <c r="BG6">
        <v>6</v>
      </c>
      <c r="BH6">
        <f>((-BF6/BE6)*IMLOG2(BF6/BE6)+(-BG6/BE6)*IMLOG2(BG6/BE6))</f>
        <v>0.97095059445466747</v>
      </c>
    </row>
    <row r="7" spans="1:61" x14ac:dyDescent="0.25">
      <c r="K7" t="s">
        <v>18</v>
      </c>
      <c r="Q7">
        <v>0</v>
      </c>
      <c r="W7">
        <v>5</v>
      </c>
      <c r="X7" t="s">
        <v>8</v>
      </c>
      <c r="Y7" t="s">
        <v>41</v>
      </c>
      <c r="Z7" t="s">
        <v>42</v>
      </c>
      <c r="AA7">
        <v>5</v>
      </c>
      <c r="AB7" t="s">
        <v>43</v>
      </c>
      <c r="AC7" t="s">
        <v>44</v>
      </c>
      <c r="AG7" t="s">
        <v>11</v>
      </c>
      <c r="AH7">
        <v>7</v>
      </c>
      <c r="AI7">
        <v>3</v>
      </c>
      <c r="AJ7">
        <v>4</v>
      </c>
      <c r="AK7">
        <f>((-AI7/AH7)*IMLOG2(AI7/AH7)+(-AJ7/AH7)*IMLOG2(AJ7/AH7))</f>
        <v>0.9852281360342523</v>
      </c>
      <c r="AQ7">
        <v>5</v>
      </c>
      <c r="AR7" t="s">
        <v>9</v>
      </c>
      <c r="AS7" t="s">
        <v>20</v>
      </c>
      <c r="AT7" t="s">
        <v>42</v>
      </c>
      <c r="AU7">
        <v>5</v>
      </c>
      <c r="AV7" t="s">
        <v>43</v>
      </c>
      <c r="AW7" t="s">
        <v>44</v>
      </c>
      <c r="BD7" t="s">
        <v>10</v>
      </c>
      <c r="BE7">
        <v>8</v>
      </c>
      <c r="BF7">
        <v>3</v>
      </c>
      <c r="BG7">
        <v>5</v>
      </c>
      <c r="BH7">
        <f>((-BF7/BE7)*IMLOG2(BF7/BE7)+(-BG7/BE7)*IMLOG2(BG7/BE7))</f>
        <v>0.95443400292496372</v>
      </c>
    </row>
    <row r="8" spans="1:61" x14ac:dyDescent="0.25">
      <c r="L8" t="s">
        <v>19</v>
      </c>
      <c r="M8">
        <v>4</v>
      </c>
      <c r="N8">
        <v>1</v>
      </c>
      <c r="O8">
        <v>3</v>
      </c>
      <c r="P8">
        <f>((-N8/M8)*IMLOG2(N8/M8)+(-O8/M8)*IMLOG2(O8/M8))</f>
        <v>0.81127812445913294</v>
      </c>
      <c r="W8">
        <v>6</v>
      </c>
      <c r="X8" t="s">
        <v>8</v>
      </c>
      <c r="Y8" t="s">
        <v>41</v>
      </c>
      <c r="Z8" t="s">
        <v>42</v>
      </c>
      <c r="AA8">
        <v>5</v>
      </c>
      <c r="AB8" t="s">
        <v>43</v>
      </c>
      <c r="AC8" t="s">
        <v>44</v>
      </c>
      <c r="AQ8">
        <v>6</v>
      </c>
      <c r="AR8" t="s">
        <v>9</v>
      </c>
      <c r="AS8" t="s">
        <v>20</v>
      </c>
      <c r="AT8" t="s">
        <v>42</v>
      </c>
      <c r="AU8">
        <v>5</v>
      </c>
      <c r="AV8" t="s">
        <v>43</v>
      </c>
      <c r="AW8" t="s">
        <v>44</v>
      </c>
      <c r="BD8" t="s">
        <v>11</v>
      </c>
      <c r="BE8">
        <v>5</v>
      </c>
      <c r="BF8">
        <v>3</v>
      </c>
      <c r="BG8">
        <v>2</v>
      </c>
      <c r="BH8">
        <f>((-BF8/BE8)*IMLOG2(BF8/BE8)+(-BG8/BE8)*IMLOG2(BG8/BE8))</f>
        <v>0.97095059445466747</v>
      </c>
    </row>
    <row r="9" spans="1:61" x14ac:dyDescent="0.25">
      <c r="W9">
        <v>7</v>
      </c>
      <c r="X9" t="s">
        <v>8</v>
      </c>
      <c r="Y9" t="s">
        <v>41</v>
      </c>
      <c r="Z9" t="s">
        <v>42</v>
      </c>
      <c r="AA9">
        <v>5</v>
      </c>
      <c r="AB9" t="s">
        <v>43</v>
      </c>
      <c r="AC9" t="s">
        <v>44</v>
      </c>
      <c r="AQ9">
        <v>7</v>
      </c>
      <c r="AR9" t="s">
        <v>9</v>
      </c>
      <c r="AS9" t="s">
        <v>20</v>
      </c>
      <c r="AT9" t="s">
        <v>42</v>
      </c>
      <c r="AU9">
        <v>5</v>
      </c>
      <c r="AV9" t="s">
        <v>43</v>
      </c>
      <c r="AW9" t="s">
        <v>44</v>
      </c>
    </row>
    <row r="10" spans="1:61" x14ac:dyDescent="0.25">
      <c r="W10">
        <v>8</v>
      </c>
      <c r="X10" t="s">
        <v>8</v>
      </c>
      <c r="Y10" t="s">
        <v>41</v>
      </c>
      <c r="Z10" t="s">
        <v>42</v>
      </c>
      <c r="AA10">
        <v>5</v>
      </c>
      <c r="AB10" t="s">
        <v>43</v>
      </c>
      <c r="AC10" t="s">
        <v>45</v>
      </c>
      <c r="AF10" t="s">
        <v>18</v>
      </c>
      <c r="AL10">
        <f>(AK3)-((AH11/AH3)*AK11)-((AH12/AH3)*AK12)</f>
        <v>7.0289266290565422E-2</v>
      </c>
      <c r="AQ10">
        <v>8</v>
      </c>
      <c r="AR10" t="s">
        <v>9</v>
      </c>
      <c r="AS10" t="s">
        <v>20</v>
      </c>
      <c r="AT10" t="s">
        <v>42</v>
      </c>
      <c r="AU10">
        <v>5</v>
      </c>
      <c r="AV10" t="s">
        <v>43</v>
      </c>
      <c r="AW10" t="s">
        <v>44</v>
      </c>
      <c r="BC10" t="s">
        <v>18</v>
      </c>
      <c r="BI10">
        <f>(BH3)-((BE11/BE3)*BH11)-((BE12/BE3)*BH12)</f>
        <v>1.8400693329486684E-3</v>
      </c>
    </row>
    <row r="11" spans="1:61" x14ac:dyDescent="0.25">
      <c r="K11" t="s">
        <v>21</v>
      </c>
      <c r="Q11">
        <v>0</v>
      </c>
      <c r="W11">
        <v>9</v>
      </c>
      <c r="X11" t="s">
        <v>8</v>
      </c>
      <c r="Y11" t="s">
        <v>41</v>
      </c>
      <c r="Z11" t="s">
        <v>42</v>
      </c>
      <c r="AA11">
        <v>5</v>
      </c>
      <c r="AB11" t="s">
        <v>43</v>
      </c>
      <c r="AC11" t="s">
        <v>45</v>
      </c>
      <c r="AG11" t="s">
        <v>19</v>
      </c>
      <c r="AH11">
        <v>19</v>
      </c>
      <c r="AI11">
        <v>8</v>
      </c>
      <c r="AJ11">
        <v>11</v>
      </c>
      <c r="AK11">
        <f>((-AI11/AH11)*IMLOG2(AI11/AH11)+(-AJ11/AH11)*IMLOG2(AJ11/AH11))</f>
        <v>0.98194078686409947</v>
      </c>
      <c r="AQ11">
        <v>9</v>
      </c>
      <c r="AR11" t="s">
        <v>9</v>
      </c>
      <c r="AS11" t="s">
        <v>20</v>
      </c>
      <c r="AT11" t="s">
        <v>42</v>
      </c>
      <c r="AU11">
        <v>5</v>
      </c>
      <c r="AV11" t="s">
        <v>43</v>
      </c>
      <c r="AW11" t="s">
        <v>44</v>
      </c>
      <c r="BD11" t="s">
        <v>19</v>
      </c>
      <c r="BE11">
        <v>9</v>
      </c>
      <c r="BF11">
        <v>5</v>
      </c>
      <c r="BG11">
        <v>4</v>
      </c>
      <c r="BH11">
        <f>((-BF11/BE11)*IMLOG2(BF11/BE11)+(-BG11/BE11)*IMLOG2(BG11/BE11))</f>
        <v>0.99107605983822111</v>
      </c>
    </row>
    <row r="12" spans="1:61" x14ac:dyDescent="0.25">
      <c r="L12" t="s">
        <v>22</v>
      </c>
      <c r="M12">
        <v>4</v>
      </c>
      <c r="N12">
        <v>1</v>
      </c>
      <c r="O12">
        <v>3</v>
      </c>
      <c r="P12">
        <f>((-N12/M12)*IMLOG2(N12/M12)+(-O12/M12)*IMLOG2(O12/M12))</f>
        <v>0.81127812445913294</v>
      </c>
      <c r="W12">
        <v>10</v>
      </c>
      <c r="X12" t="s">
        <v>8</v>
      </c>
      <c r="Y12" t="s">
        <v>41</v>
      </c>
      <c r="Z12" t="s">
        <v>42</v>
      </c>
      <c r="AA12">
        <v>5</v>
      </c>
      <c r="AB12" t="s">
        <v>43</v>
      </c>
      <c r="AC12" t="s">
        <v>45</v>
      </c>
      <c r="AG12" t="s">
        <v>20</v>
      </c>
      <c r="AH12">
        <v>2</v>
      </c>
      <c r="AI12">
        <v>0</v>
      </c>
      <c r="AJ12">
        <v>2</v>
      </c>
      <c r="AK12">
        <v>0</v>
      </c>
      <c r="AQ12">
        <v>10</v>
      </c>
      <c r="AR12" t="s">
        <v>9</v>
      </c>
      <c r="AS12" t="s">
        <v>20</v>
      </c>
      <c r="AT12" t="s">
        <v>42</v>
      </c>
      <c r="AU12">
        <v>5</v>
      </c>
      <c r="AV12" t="s">
        <v>43</v>
      </c>
      <c r="AW12" t="s">
        <v>44</v>
      </c>
      <c r="BD12" t="s">
        <v>20</v>
      </c>
      <c r="BE12">
        <v>22</v>
      </c>
      <c r="BF12">
        <v>11</v>
      </c>
      <c r="BG12">
        <v>11</v>
      </c>
      <c r="BH12">
        <f>((-BF12/BE12)*IMLOG2(BF12/BE12)+(-BG12/BE12)*IMLOG2(BG12/BE12))</f>
        <v>1</v>
      </c>
    </row>
    <row r="13" spans="1:61" x14ac:dyDescent="0.25">
      <c r="W13">
        <v>11</v>
      </c>
      <c r="X13" t="s">
        <v>8</v>
      </c>
      <c r="Y13" t="s">
        <v>41</v>
      </c>
      <c r="Z13" t="s">
        <v>42</v>
      </c>
      <c r="AA13">
        <v>5</v>
      </c>
      <c r="AB13" t="s">
        <v>43</v>
      </c>
      <c r="AC13" t="s">
        <v>45</v>
      </c>
      <c r="AQ13">
        <v>11</v>
      </c>
      <c r="AR13" t="s">
        <v>9</v>
      </c>
      <c r="AS13" t="s">
        <v>20</v>
      </c>
      <c r="AT13" t="s">
        <v>42</v>
      </c>
      <c r="AU13">
        <v>5</v>
      </c>
      <c r="AV13" t="s">
        <v>43</v>
      </c>
      <c r="AW13" t="s">
        <v>45</v>
      </c>
    </row>
    <row r="14" spans="1:61" x14ac:dyDescent="0.25">
      <c r="K14" t="s">
        <v>26</v>
      </c>
      <c r="Q14">
        <v>0</v>
      </c>
      <c r="W14">
        <v>12</v>
      </c>
      <c r="X14" t="s">
        <v>8</v>
      </c>
      <c r="Y14" t="s">
        <v>41</v>
      </c>
      <c r="Z14" t="s">
        <v>42</v>
      </c>
      <c r="AA14">
        <v>5</v>
      </c>
      <c r="AB14" t="s">
        <v>43</v>
      </c>
      <c r="AC14" t="s">
        <v>45</v>
      </c>
      <c r="AQ14">
        <v>12</v>
      </c>
      <c r="AR14" t="s">
        <v>9</v>
      </c>
      <c r="AS14" t="s">
        <v>20</v>
      </c>
      <c r="AT14" t="s">
        <v>42</v>
      </c>
      <c r="AU14">
        <v>5</v>
      </c>
      <c r="AV14" t="s">
        <v>43</v>
      </c>
      <c r="AW14" t="s">
        <v>45</v>
      </c>
      <c r="BC14" t="s">
        <v>21</v>
      </c>
      <c r="BI14">
        <f>(BH3)-((BE15/BE3)*BH15)-((BE16/BE3)*BH16)-((BE17/BE3)*BH17)</f>
        <v>2.0875245648528162E-2</v>
      </c>
    </row>
    <row r="15" spans="1:61" x14ac:dyDescent="0.25">
      <c r="L15" t="s">
        <v>27</v>
      </c>
      <c r="M15">
        <v>4</v>
      </c>
      <c r="N15">
        <v>1</v>
      </c>
      <c r="O15">
        <v>3</v>
      </c>
      <c r="P15">
        <f>((-N15/M15)*IMLOG2(N15/M15)+(-O15/M15)*IMLOG2(O15/M15))</f>
        <v>0.81127812445913294</v>
      </c>
      <c r="W15">
        <v>13</v>
      </c>
      <c r="X15" t="s">
        <v>9</v>
      </c>
      <c r="Y15" t="s">
        <v>20</v>
      </c>
      <c r="Z15" t="s">
        <v>42</v>
      </c>
      <c r="AA15">
        <v>5</v>
      </c>
      <c r="AB15" t="s">
        <v>43</v>
      </c>
      <c r="AC15" t="s">
        <v>44</v>
      </c>
      <c r="AF15" t="s">
        <v>21</v>
      </c>
      <c r="AL15">
        <f>(AK3)-((AH16/AH3)*AK16)-((AH17/AH3)*AK17)</f>
        <v>3.4451985186271239E-3</v>
      </c>
      <c r="AQ15">
        <v>13</v>
      </c>
      <c r="AR15" t="s">
        <v>9</v>
      </c>
      <c r="AS15" t="s">
        <v>20</v>
      </c>
      <c r="AT15" t="s">
        <v>42</v>
      </c>
      <c r="AU15">
        <v>5</v>
      </c>
      <c r="AV15" t="s">
        <v>43</v>
      </c>
      <c r="AW15" t="s">
        <v>45</v>
      </c>
      <c r="BD15" t="s">
        <v>22</v>
      </c>
      <c r="BE15">
        <v>18</v>
      </c>
      <c r="BF15">
        <v>10</v>
      </c>
      <c r="BG15">
        <v>8</v>
      </c>
      <c r="BH15">
        <f>((-BF15/BE15)*IMLOG2(BF15/BE15)+(-BG15/BE15)*IMLOG2(BG15/BE15))</f>
        <v>0.99107605983822111</v>
      </c>
    </row>
    <row r="16" spans="1:61" x14ac:dyDescent="0.25">
      <c r="W16">
        <v>14</v>
      </c>
      <c r="X16" t="s">
        <v>9</v>
      </c>
      <c r="Y16" t="s">
        <v>20</v>
      </c>
      <c r="Z16" t="s">
        <v>42</v>
      </c>
      <c r="AA16">
        <v>5</v>
      </c>
      <c r="AB16" t="s">
        <v>43</v>
      </c>
      <c r="AC16" t="s">
        <v>44</v>
      </c>
      <c r="AG16" t="s">
        <v>22</v>
      </c>
      <c r="AH16">
        <v>14</v>
      </c>
      <c r="AI16">
        <v>5</v>
      </c>
      <c r="AJ16">
        <v>9</v>
      </c>
      <c r="AK16">
        <f>((-AI16/AH16)*IMLOG2(AI16/AH16)+(-AJ16/AH16)*IMLOG2(AJ16/AH16))</f>
        <v>0.94028595867063069</v>
      </c>
      <c r="AQ16">
        <v>14</v>
      </c>
      <c r="AR16" t="s">
        <v>9</v>
      </c>
      <c r="AS16" t="s">
        <v>20</v>
      </c>
      <c r="AT16" t="s">
        <v>42</v>
      </c>
      <c r="AU16">
        <v>5</v>
      </c>
      <c r="AV16" t="s">
        <v>43</v>
      </c>
      <c r="AW16" t="s">
        <v>45</v>
      </c>
      <c r="BD16" t="s">
        <v>23</v>
      </c>
      <c r="BE16">
        <v>8</v>
      </c>
      <c r="BF16">
        <v>3</v>
      </c>
      <c r="BG16">
        <v>5</v>
      </c>
      <c r="BH16">
        <f>((-BF16/BE16)*IMLOG2(BF16/BE16)+(-BG16/BE16)*IMLOG2(BG16/BE16))</f>
        <v>0.95443400292496372</v>
      </c>
    </row>
    <row r="17" spans="1:61" x14ac:dyDescent="0.25">
      <c r="K17" t="s">
        <v>36</v>
      </c>
      <c r="Q17">
        <v>0</v>
      </c>
      <c r="W17">
        <v>15</v>
      </c>
      <c r="X17" t="s">
        <v>11</v>
      </c>
      <c r="Y17" t="s">
        <v>41</v>
      </c>
      <c r="Z17" t="s">
        <v>55</v>
      </c>
      <c r="AA17">
        <v>5</v>
      </c>
      <c r="AB17" t="s">
        <v>56</v>
      </c>
      <c r="AC17" t="s">
        <v>44</v>
      </c>
      <c r="AG17" t="s">
        <v>24</v>
      </c>
      <c r="AH17">
        <v>7</v>
      </c>
      <c r="AI17">
        <v>3</v>
      </c>
      <c r="AJ17">
        <v>4</v>
      </c>
      <c r="AK17">
        <f>((-AI17/AH17)*IMLOG2(AI17/AH17)+(-AJ17/AH17)*IMLOG2(AJ17/AH17))</f>
        <v>0.9852281360342523</v>
      </c>
      <c r="AQ17">
        <v>15</v>
      </c>
      <c r="AR17" t="s">
        <v>9</v>
      </c>
      <c r="AS17" t="s">
        <v>20</v>
      </c>
      <c r="AT17" t="s">
        <v>42</v>
      </c>
      <c r="AU17">
        <v>5</v>
      </c>
      <c r="AV17" t="s">
        <v>43</v>
      </c>
      <c r="AW17" t="s">
        <v>45</v>
      </c>
      <c r="BD17" t="s">
        <v>24</v>
      </c>
      <c r="BE17">
        <v>5</v>
      </c>
      <c r="BF17">
        <v>3</v>
      </c>
      <c r="BG17">
        <v>2</v>
      </c>
      <c r="BH17">
        <f>((-BF17/BE17)*IMLOG2(BF17/BE17)+(-BG17/BE17)*IMLOG2(BG17/BE17))</f>
        <v>0.97095059445466747</v>
      </c>
    </row>
    <row r="18" spans="1:61" x14ac:dyDescent="0.25">
      <c r="L18" t="s">
        <v>43</v>
      </c>
      <c r="M18">
        <v>4</v>
      </c>
      <c r="N18">
        <v>1</v>
      </c>
      <c r="O18">
        <v>3</v>
      </c>
      <c r="P18">
        <f>((-N18/M18)*IMLOG2(N18/M18)+(-O18/M18)*IMLOG2(O18/M18))</f>
        <v>0.81127812445913294</v>
      </c>
      <c r="W18">
        <v>16</v>
      </c>
      <c r="X18" t="s">
        <v>11</v>
      </c>
      <c r="Y18" t="s">
        <v>41</v>
      </c>
      <c r="Z18" t="s">
        <v>55</v>
      </c>
      <c r="AA18">
        <v>5</v>
      </c>
      <c r="AB18" t="s">
        <v>56</v>
      </c>
      <c r="AC18" t="s">
        <v>44</v>
      </c>
      <c r="AQ18">
        <v>16</v>
      </c>
      <c r="AR18" t="s">
        <v>9</v>
      </c>
      <c r="AS18" t="s">
        <v>20</v>
      </c>
      <c r="AT18" t="s">
        <v>42</v>
      </c>
      <c r="AU18">
        <v>5</v>
      </c>
      <c r="AV18" t="s">
        <v>43</v>
      </c>
      <c r="AW18" t="s">
        <v>45</v>
      </c>
    </row>
    <row r="19" spans="1:61" x14ac:dyDescent="0.25">
      <c r="W19">
        <v>17</v>
      </c>
      <c r="X19" t="s">
        <v>11</v>
      </c>
      <c r="Y19" t="s">
        <v>41</v>
      </c>
      <c r="Z19" t="s">
        <v>55</v>
      </c>
      <c r="AA19">
        <v>5</v>
      </c>
      <c r="AB19" t="s">
        <v>56</v>
      </c>
      <c r="AC19" t="s">
        <v>44</v>
      </c>
      <c r="AF19" t="s">
        <v>26</v>
      </c>
      <c r="AL19">
        <f>(AK3)-((AH20/AH3)*AK20)</f>
        <v>0</v>
      </c>
      <c r="AQ19">
        <v>17</v>
      </c>
      <c r="AR19" t="s">
        <v>9</v>
      </c>
      <c r="AS19" t="s">
        <v>20</v>
      </c>
      <c r="AT19" t="s">
        <v>42</v>
      </c>
      <c r="AU19">
        <v>5</v>
      </c>
      <c r="AV19" t="s">
        <v>43</v>
      </c>
      <c r="AW19" t="s">
        <v>45</v>
      </c>
      <c r="BC19" t="s">
        <v>26</v>
      </c>
      <c r="BI19">
        <f>(BH3)-((BE20/BE3)*BH20)</f>
        <v>0</v>
      </c>
    </row>
    <row r="20" spans="1:61" x14ac:dyDescent="0.25">
      <c r="W20">
        <v>18</v>
      </c>
      <c r="X20" t="s">
        <v>11</v>
      </c>
      <c r="Y20" t="s">
        <v>41</v>
      </c>
      <c r="Z20" t="s">
        <v>55</v>
      </c>
      <c r="AA20">
        <v>5</v>
      </c>
      <c r="AB20" t="s">
        <v>56</v>
      </c>
      <c r="AC20" t="s">
        <v>44</v>
      </c>
      <c r="AG20" t="s">
        <v>27</v>
      </c>
      <c r="AH20">
        <v>21</v>
      </c>
      <c r="AI20">
        <v>8</v>
      </c>
      <c r="AJ20">
        <v>13</v>
      </c>
      <c r="AK20">
        <f>((-AI20/AH20)*IMLOG2(AI20/AH20)+(-AJ20/AH20)*IMLOG2(AJ20/AH20))</f>
        <v>0.95871188297713161</v>
      </c>
      <c r="AQ20">
        <v>18</v>
      </c>
      <c r="AR20" t="s">
        <v>9</v>
      </c>
      <c r="AS20" t="s">
        <v>20</v>
      </c>
      <c r="AT20" t="s">
        <v>42</v>
      </c>
      <c r="AU20">
        <v>5</v>
      </c>
      <c r="AV20" t="s">
        <v>43</v>
      </c>
      <c r="AW20" t="s">
        <v>45</v>
      </c>
      <c r="BD20" t="s">
        <v>27</v>
      </c>
      <c r="BE20">
        <v>31</v>
      </c>
      <c r="BF20">
        <v>16</v>
      </c>
      <c r="BG20">
        <v>15</v>
      </c>
      <c r="BH20">
        <f>((-BF20/BE20)*IMLOG2(BF20/BE20)+(-BG20/BE20)*IMLOG2(BG20/BE20))</f>
        <v>0.99924924799565806</v>
      </c>
    </row>
    <row r="21" spans="1:61" x14ac:dyDescent="0.25">
      <c r="W21">
        <v>19</v>
      </c>
      <c r="X21" t="s">
        <v>11</v>
      </c>
      <c r="Y21" t="s">
        <v>41</v>
      </c>
      <c r="Z21" t="s">
        <v>55</v>
      </c>
      <c r="AA21">
        <v>5</v>
      </c>
      <c r="AB21" t="s">
        <v>56</v>
      </c>
      <c r="AC21" t="s">
        <v>45</v>
      </c>
      <c r="AQ21">
        <v>19</v>
      </c>
      <c r="AR21" t="s">
        <v>10</v>
      </c>
      <c r="AS21" t="s">
        <v>20</v>
      </c>
      <c r="AT21" t="s">
        <v>72</v>
      </c>
      <c r="AU21">
        <v>5</v>
      </c>
      <c r="AV21" t="s">
        <v>43</v>
      </c>
      <c r="AW21" t="s">
        <v>44</v>
      </c>
    </row>
    <row r="22" spans="1:61" x14ac:dyDescent="0.25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W22">
        <v>20</v>
      </c>
      <c r="X22" t="s">
        <v>11</v>
      </c>
      <c r="Y22" t="s">
        <v>41</v>
      </c>
      <c r="Z22" t="s">
        <v>55</v>
      </c>
      <c r="AA22">
        <v>5</v>
      </c>
      <c r="AB22" t="s">
        <v>56</v>
      </c>
      <c r="AC22" t="s">
        <v>45</v>
      </c>
      <c r="AF22" t="s">
        <v>36</v>
      </c>
      <c r="AL22">
        <f>(AK3)-((AH23/AH3)*AK23)-((AH24/AH3)*AK24)-((AL31/AH3)*AO33)</f>
        <v>3.4451985186271239E-3</v>
      </c>
      <c r="AQ22">
        <v>20</v>
      </c>
      <c r="AR22" t="s">
        <v>10</v>
      </c>
      <c r="AS22" t="s">
        <v>20</v>
      </c>
      <c r="AT22" t="s">
        <v>72</v>
      </c>
      <c r="AU22">
        <v>5</v>
      </c>
      <c r="AV22" t="s">
        <v>43</v>
      </c>
      <c r="AW22" t="s">
        <v>44</v>
      </c>
      <c r="BC22" t="s">
        <v>36</v>
      </c>
      <c r="BI22">
        <f>(BH3)-((BE23/BE3)*BH23)-((BE24/BE3)*BH24)</f>
        <v>3.9346359868407121E-3</v>
      </c>
    </row>
    <row r="23" spans="1:61" x14ac:dyDescent="0.25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  <c r="K23" s="1"/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  <c r="W23">
        <v>21</v>
      </c>
      <c r="X23" t="s">
        <v>11</v>
      </c>
      <c r="Y23" t="s">
        <v>41</v>
      </c>
      <c r="Z23" t="s">
        <v>55</v>
      </c>
      <c r="AA23">
        <v>5</v>
      </c>
      <c r="AB23" t="s">
        <v>56</v>
      </c>
      <c r="AC23" t="s">
        <v>45</v>
      </c>
      <c r="AG23" t="s">
        <v>37</v>
      </c>
      <c r="AH23">
        <v>14</v>
      </c>
      <c r="AI23">
        <v>5</v>
      </c>
      <c r="AJ23">
        <v>9</v>
      </c>
      <c r="AK23">
        <f>((-AI23/AH23)*IMLOG2(AI23/AH23)+(-AJ23/AH23)*IMLOG2(AJ23/AH23))</f>
        <v>0.94028595867063069</v>
      </c>
      <c r="AQ23">
        <v>21</v>
      </c>
      <c r="AR23" t="s">
        <v>10</v>
      </c>
      <c r="AS23" t="s">
        <v>20</v>
      </c>
      <c r="AT23" t="s">
        <v>72</v>
      </c>
      <c r="AU23">
        <v>5</v>
      </c>
      <c r="AV23" t="s">
        <v>43</v>
      </c>
      <c r="AW23" t="s">
        <v>44</v>
      </c>
      <c r="BD23" t="s">
        <v>37</v>
      </c>
      <c r="BE23">
        <v>26</v>
      </c>
      <c r="BF23">
        <v>13</v>
      </c>
      <c r="BG23">
        <v>13</v>
      </c>
      <c r="BH23">
        <f>((-BF23/BE23)*IMLOG2(BF23/BE23)+(-BG23/BE23)*IMLOG2(BG23/BE23))</f>
        <v>1</v>
      </c>
    </row>
    <row r="24" spans="1:61" x14ac:dyDescent="0.25">
      <c r="A24">
        <v>1</v>
      </c>
      <c r="B24" t="s">
        <v>11</v>
      </c>
      <c r="C24" t="s">
        <v>41</v>
      </c>
      <c r="D24" t="s">
        <v>55</v>
      </c>
      <c r="E24">
        <v>5</v>
      </c>
      <c r="F24" t="s">
        <v>56</v>
      </c>
      <c r="G24" t="s">
        <v>44</v>
      </c>
      <c r="K24" t="s">
        <v>6</v>
      </c>
      <c r="M24">
        <v>5</v>
      </c>
      <c r="N24">
        <v>1</v>
      </c>
      <c r="O24">
        <v>4</v>
      </c>
      <c r="P24">
        <f>((-N24/M24)*IMLOG2(N24/M24)+((-O24/M24)*IMLOG2(O24/M24)))</f>
        <v>0.72192809488736165</v>
      </c>
      <c r="AG24" t="s">
        <v>38</v>
      </c>
      <c r="AH24">
        <v>7</v>
      </c>
      <c r="AI24">
        <v>3</v>
      </c>
      <c r="AJ24">
        <v>4</v>
      </c>
      <c r="AK24">
        <f>((-AI24/AH24)*IMLOG2(AI24/AH24)+(-AJ24/AH24)*IMLOG2(AJ24/AH24))</f>
        <v>0.9852281360342523</v>
      </c>
      <c r="AQ24">
        <v>22</v>
      </c>
      <c r="AR24" t="s">
        <v>10</v>
      </c>
      <c r="AS24" t="s">
        <v>20</v>
      </c>
      <c r="AT24" t="s">
        <v>72</v>
      </c>
      <c r="AU24">
        <v>5</v>
      </c>
      <c r="AV24" t="s">
        <v>43</v>
      </c>
      <c r="AW24" t="s">
        <v>44</v>
      </c>
      <c r="BD24" t="s">
        <v>38</v>
      </c>
      <c r="BE24">
        <v>5</v>
      </c>
      <c r="BF24">
        <v>3</v>
      </c>
      <c r="BG24">
        <v>2</v>
      </c>
      <c r="BH24">
        <f>((-BF24/BE24)*IMLOG2(BF24/BE24)+(-BG24/BE24)*IMLOG2(BG24/BE24))</f>
        <v>0.97095059445466747</v>
      </c>
    </row>
    <row r="25" spans="1:61" x14ac:dyDescent="0.25">
      <c r="A25">
        <v>2</v>
      </c>
      <c r="B25" t="s">
        <v>11</v>
      </c>
      <c r="C25" t="s">
        <v>41</v>
      </c>
      <c r="D25" t="s">
        <v>55</v>
      </c>
      <c r="E25">
        <v>5</v>
      </c>
      <c r="F25" t="s">
        <v>56</v>
      </c>
      <c r="G25" t="s">
        <v>44</v>
      </c>
      <c r="K25" t="s">
        <v>7</v>
      </c>
      <c r="Q25">
        <f>(P24)-((M26/M24)*P26)</f>
        <v>0</v>
      </c>
      <c r="AQ25">
        <v>23</v>
      </c>
      <c r="AR25" t="s">
        <v>10</v>
      </c>
      <c r="AS25" t="s">
        <v>20</v>
      </c>
      <c r="AT25" t="s">
        <v>72</v>
      </c>
      <c r="AU25">
        <v>5</v>
      </c>
      <c r="AV25" t="s">
        <v>43</v>
      </c>
      <c r="AW25" t="s">
        <v>44</v>
      </c>
    </row>
    <row r="26" spans="1:61" x14ac:dyDescent="0.25">
      <c r="A26">
        <v>3</v>
      </c>
      <c r="B26" t="s">
        <v>11</v>
      </c>
      <c r="C26" t="s">
        <v>41</v>
      </c>
      <c r="D26" t="s">
        <v>55</v>
      </c>
      <c r="E26">
        <v>5</v>
      </c>
      <c r="F26" t="s">
        <v>56</v>
      </c>
      <c r="G26" t="s">
        <v>44</v>
      </c>
      <c r="L26" t="s">
        <v>11</v>
      </c>
      <c r="M26">
        <v>5</v>
      </c>
      <c r="N26">
        <v>1</v>
      </c>
      <c r="O26">
        <v>4</v>
      </c>
      <c r="P26">
        <f>((-N26/M26)*IMLOG2(N26/M26)+(-O26/M26)*IMLOG2(O26/M26))</f>
        <v>0.72192809488736165</v>
      </c>
      <c r="AQ26">
        <v>24</v>
      </c>
      <c r="AR26" t="s">
        <v>10</v>
      </c>
      <c r="AS26" t="s">
        <v>20</v>
      </c>
      <c r="AT26" t="s">
        <v>72</v>
      </c>
      <c r="AU26">
        <v>5</v>
      </c>
      <c r="AV26" t="s">
        <v>43</v>
      </c>
      <c r="AW26" t="s">
        <v>45</v>
      </c>
    </row>
    <row r="27" spans="1:61" x14ac:dyDescent="0.25">
      <c r="A27">
        <v>4</v>
      </c>
      <c r="B27" t="s">
        <v>11</v>
      </c>
      <c r="C27" t="s">
        <v>41</v>
      </c>
      <c r="D27" t="s">
        <v>55</v>
      </c>
      <c r="E27">
        <v>5</v>
      </c>
      <c r="F27" t="s">
        <v>56</v>
      </c>
      <c r="G27" t="s">
        <v>44</v>
      </c>
      <c r="AQ27">
        <v>25</v>
      </c>
      <c r="AR27" t="s">
        <v>10</v>
      </c>
      <c r="AS27" t="s">
        <v>20</v>
      </c>
      <c r="AT27" t="s">
        <v>72</v>
      </c>
      <c r="AU27">
        <v>5</v>
      </c>
      <c r="AV27" t="s">
        <v>43</v>
      </c>
      <c r="AW27" t="s">
        <v>45</v>
      </c>
    </row>
    <row r="28" spans="1:61" x14ac:dyDescent="0.25">
      <c r="A28">
        <v>5</v>
      </c>
      <c r="B28" t="s">
        <v>11</v>
      </c>
      <c r="C28" t="s">
        <v>41</v>
      </c>
      <c r="D28" t="s">
        <v>55</v>
      </c>
      <c r="E28">
        <v>5</v>
      </c>
      <c r="F28" t="s">
        <v>56</v>
      </c>
      <c r="G28" t="s">
        <v>45</v>
      </c>
      <c r="K28" t="s">
        <v>18</v>
      </c>
      <c r="Q28">
        <v>0</v>
      </c>
      <c r="AQ28">
        <v>26</v>
      </c>
      <c r="AR28" t="s">
        <v>10</v>
      </c>
      <c r="AS28" t="s">
        <v>20</v>
      </c>
      <c r="AT28" t="s">
        <v>72</v>
      </c>
      <c r="AU28">
        <v>5</v>
      </c>
      <c r="AV28" t="s">
        <v>43</v>
      </c>
      <c r="AW28" t="s">
        <v>45</v>
      </c>
    </row>
    <row r="29" spans="1:61" x14ac:dyDescent="0.25">
      <c r="L29" t="s">
        <v>19</v>
      </c>
      <c r="M29">
        <v>5</v>
      </c>
      <c r="N29">
        <v>1</v>
      </c>
      <c r="O29">
        <v>4</v>
      </c>
      <c r="P29">
        <f>((-N29/M29)*IMLOG2(N29/M29)+(-O29/M29)*IMLOG2(O29/M29))</f>
        <v>0.72192809488736165</v>
      </c>
      <c r="AQ29">
        <v>27</v>
      </c>
      <c r="AR29" t="s">
        <v>11</v>
      </c>
      <c r="AS29" t="s">
        <v>41</v>
      </c>
      <c r="AT29" t="s">
        <v>55</v>
      </c>
      <c r="AU29">
        <v>5</v>
      </c>
      <c r="AV29" t="s">
        <v>56</v>
      </c>
      <c r="AW29" t="s">
        <v>44</v>
      </c>
    </row>
    <row r="30" spans="1:61" x14ac:dyDescent="0.25">
      <c r="AQ30">
        <v>28</v>
      </c>
      <c r="AR30" t="s">
        <v>11</v>
      </c>
      <c r="AS30" t="s">
        <v>41</v>
      </c>
      <c r="AT30" t="s">
        <v>55</v>
      </c>
      <c r="AU30">
        <v>5</v>
      </c>
      <c r="AV30" t="s">
        <v>56</v>
      </c>
      <c r="AW30" t="s">
        <v>44</v>
      </c>
    </row>
    <row r="31" spans="1:61" x14ac:dyDescent="0.25">
      <c r="AQ31">
        <v>29</v>
      </c>
      <c r="AR31" t="s">
        <v>11</v>
      </c>
      <c r="AS31" t="s">
        <v>41</v>
      </c>
      <c r="AT31" t="s">
        <v>55</v>
      </c>
      <c r="AU31">
        <v>5</v>
      </c>
      <c r="AV31" t="s">
        <v>56</v>
      </c>
      <c r="AW31" t="s">
        <v>45</v>
      </c>
    </row>
    <row r="32" spans="1:61" x14ac:dyDescent="0.25">
      <c r="K32" t="s">
        <v>21</v>
      </c>
      <c r="Q32">
        <v>0</v>
      </c>
      <c r="AQ32">
        <v>30</v>
      </c>
      <c r="AR32" t="s">
        <v>11</v>
      </c>
      <c r="AS32" t="s">
        <v>41</v>
      </c>
      <c r="AT32" t="s">
        <v>55</v>
      </c>
      <c r="AU32">
        <v>5</v>
      </c>
      <c r="AV32" t="s">
        <v>56</v>
      </c>
      <c r="AW32" t="s">
        <v>45</v>
      </c>
    </row>
    <row r="33" spans="1:49" x14ac:dyDescent="0.25">
      <c r="L33" t="s">
        <v>24</v>
      </c>
      <c r="M33">
        <v>5</v>
      </c>
      <c r="N33">
        <v>1</v>
      </c>
      <c r="O33">
        <v>4</v>
      </c>
      <c r="P33">
        <f>((-N33/M33)*IMLOG2(N33/M33)+(-O33/M33)*IMLOG2(O33/M33))</f>
        <v>0.72192809488736165</v>
      </c>
      <c r="AQ33">
        <v>31</v>
      </c>
      <c r="AR33" t="s">
        <v>11</v>
      </c>
      <c r="AS33" t="s">
        <v>41</v>
      </c>
      <c r="AT33" t="s">
        <v>55</v>
      </c>
      <c r="AU33">
        <v>5</v>
      </c>
      <c r="AV33" t="s">
        <v>56</v>
      </c>
      <c r="AW33" t="s">
        <v>45</v>
      </c>
    </row>
    <row r="35" spans="1:49" x14ac:dyDescent="0.25">
      <c r="K35" t="s">
        <v>26</v>
      </c>
      <c r="Q35">
        <v>0</v>
      </c>
    </row>
    <row r="36" spans="1:49" x14ac:dyDescent="0.25">
      <c r="L36" t="s">
        <v>27</v>
      </c>
      <c r="M36">
        <v>5</v>
      </c>
      <c r="N36">
        <v>1</v>
      </c>
      <c r="O36">
        <v>4</v>
      </c>
      <c r="P36">
        <f>((-N36/M36)*IMLOG2(N36/M36)+(-O36/M36)*IMLOG2(O36/M36))</f>
        <v>0.72192809488736165</v>
      </c>
    </row>
    <row r="38" spans="1:49" x14ac:dyDescent="0.25">
      <c r="K38" t="s">
        <v>36</v>
      </c>
      <c r="Q38">
        <v>0</v>
      </c>
    </row>
    <row r="39" spans="1:49" x14ac:dyDescent="0.25">
      <c r="L39" t="s">
        <v>56</v>
      </c>
      <c r="M39">
        <v>5</v>
      </c>
      <c r="N39">
        <v>1</v>
      </c>
      <c r="O39">
        <v>4</v>
      </c>
      <c r="P39">
        <f>((-N39/M39)*IMLOG2(N39/M39)+(-O39/M39)*IMLOG2(O39/M39))</f>
        <v>0.72192809488736165</v>
      </c>
    </row>
    <row r="43" spans="1:49" x14ac:dyDescent="0.25">
      <c r="A43" s="7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W43" s="7" t="s">
        <v>68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1:49" x14ac:dyDescent="0.25">
      <c r="A44" t="s">
        <v>47</v>
      </c>
      <c r="B44" t="s">
        <v>48</v>
      </c>
      <c r="C44" t="s">
        <v>49</v>
      </c>
      <c r="D44" t="s">
        <v>50</v>
      </c>
      <c r="E44" t="s">
        <v>51</v>
      </c>
      <c r="F44" t="s">
        <v>52</v>
      </c>
      <c r="G44" t="s">
        <v>53</v>
      </c>
      <c r="J44" s="1"/>
      <c r="K44" s="1"/>
      <c r="L44" s="1" t="s">
        <v>0</v>
      </c>
      <c r="M44" s="1" t="s">
        <v>1</v>
      </c>
      <c r="N44" s="1" t="s">
        <v>2</v>
      </c>
      <c r="O44" s="1" t="s">
        <v>3</v>
      </c>
      <c r="P44" s="1" t="s">
        <v>4</v>
      </c>
      <c r="Q44" s="1" t="s">
        <v>5</v>
      </c>
      <c r="W44" t="s">
        <v>47</v>
      </c>
      <c r="X44" t="s">
        <v>48</v>
      </c>
      <c r="Y44" t="s">
        <v>49</v>
      </c>
      <c r="Z44" t="s">
        <v>50</v>
      </c>
      <c r="AA44" t="s">
        <v>51</v>
      </c>
      <c r="AB44" t="s">
        <v>52</v>
      </c>
      <c r="AC44" t="s">
        <v>53</v>
      </c>
      <c r="AF44" s="1"/>
      <c r="AG44" s="1" t="s">
        <v>0</v>
      </c>
      <c r="AH44" s="1" t="s">
        <v>1</v>
      </c>
      <c r="AI44" s="1" t="s">
        <v>2</v>
      </c>
      <c r="AJ44" s="1" t="s">
        <v>3</v>
      </c>
      <c r="AK44" s="1" t="s">
        <v>4</v>
      </c>
      <c r="AL44" s="1" t="s">
        <v>5</v>
      </c>
    </row>
    <row r="45" spans="1:49" x14ac:dyDescent="0.25">
      <c r="A45">
        <v>1</v>
      </c>
      <c r="B45" t="s">
        <v>12</v>
      </c>
      <c r="C45" t="s">
        <v>20</v>
      </c>
      <c r="D45" t="s">
        <v>57</v>
      </c>
      <c r="E45">
        <v>5</v>
      </c>
      <c r="F45" t="s">
        <v>43</v>
      </c>
      <c r="G45" t="s">
        <v>44</v>
      </c>
      <c r="K45" t="s">
        <v>6</v>
      </c>
      <c r="M45">
        <v>4</v>
      </c>
      <c r="N45">
        <v>1</v>
      </c>
      <c r="O45">
        <v>3</v>
      </c>
      <c r="P45">
        <f>((-N45/M45)*IMLOG2(N45/M45)+((-O45/M45)*IMLOG2(O45/M45)))</f>
        <v>0.81127812445913294</v>
      </c>
      <c r="W45">
        <v>1</v>
      </c>
      <c r="X45" t="s">
        <v>13</v>
      </c>
      <c r="Y45" t="s">
        <v>41</v>
      </c>
      <c r="Z45" t="s">
        <v>55</v>
      </c>
      <c r="AA45">
        <v>3</v>
      </c>
      <c r="AB45" t="s">
        <v>67</v>
      </c>
      <c r="AC45" t="s">
        <v>44</v>
      </c>
      <c r="AF45" t="s">
        <v>6</v>
      </c>
      <c r="AH45">
        <v>8</v>
      </c>
      <c r="AI45">
        <v>3</v>
      </c>
      <c r="AJ45">
        <v>5</v>
      </c>
      <c r="AK45">
        <f>((-AI45/AH45)*IMLOG2(AI45/AH45)+(-AJ45/AH45)*IMLOG2(AJ45/AH45))</f>
        <v>0.95443400292496372</v>
      </c>
    </row>
    <row r="46" spans="1:49" x14ac:dyDescent="0.25">
      <c r="A46">
        <v>2</v>
      </c>
      <c r="B46" t="s">
        <v>12</v>
      </c>
      <c r="C46" t="s">
        <v>20</v>
      </c>
      <c r="D46" t="s">
        <v>57</v>
      </c>
      <c r="E46">
        <v>5</v>
      </c>
      <c r="F46" t="s">
        <v>43</v>
      </c>
      <c r="G46" t="s">
        <v>44</v>
      </c>
      <c r="K46" t="s">
        <v>7</v>
      </c>
      <c r="Q46">
        <f>(P45)-((M47/M45)*P47)</f>
        <v>0</v>
      </c>
      <c r="W46">
        <v>2</v>
      </c>
      <c r="X46" t="s">
        <v>13</v>
      </c>
      <c r="Y46" t="s">
        <v>41</v>
      </c>
      <c r="Z46" t="s">
        <v>55</v>
      </c>
      <c r="AA46">
        <v>3</v>
      </c>
      <c r="AB46" t="s">
        <v>67</v>
      </c>
      <c r="AC46" t="s">
        <v>44</v>
      </c>
      <c r="AF46" t="s">
        <v>7</v>
      </c>
      <c r="AL46">
        <f>(AK45)-((AH47/AH45)*AK47)</f>
        <v>0</v>
      </c>
    </row>
    <row r="47" spans="1:49" x14ac:dyDescent="0.25">
      <c r="A47">
        <v>3</v>
      </c>
      <c r="B47" t="s">
        <v>12</v>
      </c>
      <c r="C47" t="s">
        <v>20</v>
      </c>
      <c r="D47" t="s">
        <v>57</v>
      </c>
      <c r="E47">
        <v>5</v>
      </c>
      <c r="F47" t="s">
        <v>43</v>
      </c>
      <c r="G47" t="s">
        <v>44</v>
      </c>
      <c r="L47" t="s">
        <v>12</v>
      </c>
      <c r="M47">
        <v>4</v>
      </c>
      <c r="N47">
        <v>1</v>
      </c>
      <c r="O47">
        <v>3</v>
      </c>
      <c r="P47">
        <f>((-N47/M47)*IMLOG2(N47/M47)+(-O47/M47)*IMLOG2(O47/M47))</f>
        <v>0.81127812445913294</v>
      </c>
      <c r="W47">
        <v>3</v>
      </c>
      <c r="X47" t="s">
        <v>13</v>
      </c>
      <c r="Y47" t="s">
        <v>41</v>
      </c>
      <c r="Z47" t="s">
        <v>55</v>
      </c>
      <c r="AA47">
        <v>3</v>
      </c>
      <c r="AB47" t="s">
        <v>67</v>
      </c>
      <c r="AC47" t="s">
        <v>44</v>
      </c>
      <c r="AG47" t="s">
        <v>13</v>
      </c>
      <c r="AH47">
        <v>8</v>
      </c>
      <c r="AI47">
        <v>3</v>
      </c>
      <c r="AJ47">
        <v>5</v>
      </c>
      <c r="AK47">
        <f>((-AI47/AH47)*IMLOG2(AI47/AH47)+(-AJ47/AH47)*IMLOG2(AJ47/AH47))</f>
        <v>0.95443400292496372</v>
      </c>
    </row>
    <row r="48" spans="1:49" x14ac:dyDescent="0.25">
      <c r="A48">
        <v>4</v>
      </c>
      <c r="B48" t="s">
        <v>12</v>
      </c>
      <c r="C48" t="s">
        <v>20</v>
      </c>
      <c r="D48" t="s">
        <v>57</v>
      </c>
      <c r="E48">
        <v>5</v>
      </c>
      <c r="F48" t="s">
        <v>43</v>
      </c>
      <c r="G48" t="s">
        <v>45</v>
      </c>
      <c r="W48">
        <v>4</v>
      </c>
      <c r="X48" t="s">
        <v>13</v>
      </c>
      <c r="Y48" t="s">
        <v>41</v>
      </c>
      <c r="Z48" t="s">
        <v>55</v>
      </c>
      <c r="AA48">
        <v>3</v>
      </c>
      <c r="AB48" t="s">
        <v>67</v>
      </c>
      <c r="AC48" t="s">
        <v>44</v>
      </c>
    </row>
    <row r="49" spans="11:38" x14ac:dyDescent="0.25">
      <c r="K49" t="s">
        <v>18</v>
      </c>
      <c r="Q49">
        <v>0</v>
      </c>
      <c r="W49">
        <v>5</v>
      </c>
      <c r="X49" t="s">
        <v>13</v>
      </c>
      <c r="Y49" t="s">
        <v>41</v>
      </c>
      <c r="Z49" t="s">
        <v>55</v>
      </c>
      <c r="AA49">
        <v>3</v>
      </c>
      <c r="AB49" t="s">
        <v>67</v>
      </c>
      <c r="AC49" t="s">
        <v>44</v>
      </c>
    </row>
    <row r="50" spans="11:38" x14ac:dyDescent="0.25">
      <c r="L50" t="s">
        <v>20</v>
      </c>
      <c r="M50">
        <v>4</v>
      </c>
      <c r="N50">
        <v>1</v>
      </c>
      <c r="O50">
        <v>3</v>
      </c>
      <c r="P50">
        <f>((-N50/M50)*IMLOG2(N50/M50)+(-O50/M50)*IMLOG2(O50/M50))</f>
        <v>0.81127812445913294</v>
      </c>
      <c r="W50">
        <v>6</v>
      </c>
      <c r="X50" t="s">
        <v>13</v>
      </c>
      <c r="Y50" t="s">
        <v>41</v>
      </c>
      <c r="Z50" t="s">
        <v>55</v>
      </c>
      <c r="AA50">
        <v>3</v>
      </c>
      <c r="AB50" t="s">
        <v>67</v>
      </c>
      <c r="AC50" t="s">
        <v>45</v>
      </c>
      <c r="AF50" t="s">
        <v>18</v>
      </c>
      <c r="AL50">
        <f>(AK45)-((AH51/AH45)*AK51)</f>
        <v>0</v>
      </c>
    </row>
    <row r="51" spans="11:38" x14ac:dyDescent="0.25">
      <c r="W51">
        <v>7</v>
      </c>
      <c r="X51" t="s">
        <v>13</v>
      </c>
      <c r="Y51" t="s">
        <v>41</v>
      </c>
      <c r="Z51" t="s">
        <v>55</v>
      </c>
      <c r="AA51">
        <v>3</v>
      </c>
      <c r="AB51" t="s">
        <v>67</v>
      </c>
      <c r="AC51" t="s">
        <v>45</v>
      </c>
      <c r="AG51" t="s">
        <v>19</v>
      </c>
      <c r="AH51">
        <v>8</v>
      </c>
      <c r="AI51">
        <v>3</v>
      </c>
      <c r="AJ51">
        <v>5</v>
      </c>
      <c r="AK51">
        <f>((-AI51/AH51)*IMLOG2(AI51/AH51)+(-AJ51/AH51)*IMLOG2(AJ51/AH51))</f>
        <v>0.95443400292496372</v>
      </c>
    </row>
    <row r="52" spans="11:38" x14ac:dyDescent="0.25">
      <c r="K52" t="s">
        <v>21</v>
      </c>
      <c r="Q52">
        <v>0</v>
      </c>
      <c r="W52">
        <v>8</v>
      </c>
      <c r="X52" t="s">
        <v>13</v>
      </c>
      <c r="Y52" t="s">
        <v>41</v>
      </c>
      <c r="Z52" t="s">
        <v>55</v>
      </c>
      <c r="AA52">
        <v>3</v>
      </c>
      <c r="AB52" t="s">
        <v>67</v>
      </c>
      <c r="AC52" t="s">
        <v>45</v>
      </c>
    </row>
    <row r="53" spans="11:38" x14ac:dyDescent="0.25">
      <c r="L53" t="s">
        <v>25</v>
      </c>
      <c r="M53">
        <v>4</v>
      </c>
      <c r="N53">
        <v>1</v>
      </c>
      <c r="O53">
        <v>3</v>
      </c>
      <c r="P53">
        <f>((-N53/M53)*IMLOG2(N53/M53)+(-O53/M53)*IMLOG2(O53/M53))</f>
        <v>0.81127812445913294</v>
      </c>
    </row>
    <row r="54" spans="11:38" x14ac:dyDescent="0.25">
      <c r="AF54" t="s">
        <v>21</v>
      </c>
      <c r="AL54">
        <f>(AK45)-((AH55/AH45)*AK55)</f>
        <v>0</v>
      </c>
    </row>
    <row r="55" spans="11:38" x14ac:dyDescent="0.25">
      <c r="K55" t="s">
        <v>26</v>
      </c>
      <c r="Q55">
        <v>0</v>
      </c>
      <c r="AG55" t="s">
        <v>24</v>
      </c>
      <c r="AH55">
        <v>8</v>
      </c>
      <c r="AI55">
        <v>3</v>
      </c>
      <c r="AJ55">
        <v>5</v>
      </c>
      <c r="AK55">
        <f>((-AI55/AH55)*IMLOG2(AI55/AH55)+(-AJ55/AH55)*IMLOG2(AJ55/AH55))</f>
        <v>0.95443400292496372</v>
      </c>
    </row>
    <row r="56" spans="11:38" x14ac:dyDescent="0.25">
      <c r="L56" t="s">
        <v>27</v>
      </c>
      <c r="M56">
        <v>4</v>
      </c>
      <c r="N56">
        <v>1</v>
      </c>
      <c r="O56">
        <v>3</v>
      </c>
      <c r="P56">
        <f>((-N56/M56)*IMLOG2(N56/M56)+(-O56/M56)*IMLOG2(O56/M56))</f>
        <v>0.81127812445913294</v>
      </c>
    </row>
    <row r="58" spans="11:38" x14ac:dyDescent="0.25">
      <c r="K58" t="s">
        <v>36</v>
      </c>
      <c r="Q58">
        <v>0</v>
      </c>
      <c r="AF58" t="s">
        <v>26</v>
      </c>
      <c r="AL58">
        <f>(AK45)-((AH59/AH45)*AK59)</f>
        <v>0</v>
      </c>
    </row>
    <row r="59" spans="11:38" x14ac:dyDescent="0.25">
      <c r="L59" t="s">
        <v>43</v>
      </c>
      <c r="M59">
        <v>4</v>
      </c>
      <c r="N59">
        <v>1</v>
      </c>
      <c r="O59">
        <v>3</v>
      </c>
      <c r="P59">
        <f>((-N59/M59)*IMLOG2(N59/M59)+(-O59/M59)*IMLOG2(O59/M59))</f>
        <v>0.81127812445913294</v>
      </c>
      <c r="AG59" t="s">
        <v>28</v>
      </c>
      <c r="AH59">
        <v>8</v>
      </c>
      <c r="AI59">
        <v>3</v>
      </c>
      <c r="AJ59">
        <v>5</v>
      </c>
      <c r="AK59">
        <f>((-AI59/AH59)*IMLOG2(AI59/AH59)+(-AJ59/AH59)*IMLOG2(AJ59/AH59))</f>
        <v>0.95443400292496372</v>
      </c>
    </row>
    <row r="62" spans="11:38" x14ac:dyDescent="0.25">
      <c r="AF62" t="s">
        <v>29</v>
      </c>
      <c r="AL62">
        <f>(AK45)-((AH63/AH45)*AK63)</f>
        <v>0</v>
      </c>
    </row>
    <row r="63" spans="11:38" x14ac:dyDescent="0.25">
      <c r="AG63" t="s">
        <v>35</v>
      </c>
      <c r="AH63">
        <v>8</v>
      </c>
      <c r="AI63">
        <v>3</v>
      </c>
      <c r="AJ63">
        <v>5</v>
      </c>
      <c r="AK63">
        <f>((-AI63/AH63)*IMLOG2(AI63/AH63)+(-AJ63/AH63)*IMLOG2(AJ63/AH63))</f>
        <v>0.95443400292496372</v>
      </c>
    </row>
  </sheetData>
  <mergeCells count="6">
    <mergeCell ref="AQ1:BI1"/>
    <mergeCell ref="A1:Q1"/>
    <mergeCell ref="A22:Q22"/>
    <mergeCell ref="A43:Q43"/>
    <mergeCell ref="W1:AL1"/>
    <mergeCell ref="W43:AL4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6"/>
  <sheetViews>
    <sheetView zoomScale="80" zoomScaleNormal="80" workbookViewId="0">
      <selection activeCell="F7" sqref="F7"/>
    </sheetView>
  </sheetViews>
  <sheetFormatPr defaultRowHeight="15" x14ac:dyDescent="0.25"/>
  <cols>
    <col min="2" max="2" width="18" bestFit="1" customWidth="1"/>
    <col min="3" max="4" width="12" bestFit="1" customWidth="1"/>
    <col min="8" max="8" width="13.140625" bestFit="1" customWidth="1"/>
    <col min="9" max="9" width="17.42578125" bestFit="1" customWidth="1"/>
    <col min="10" max="10" width="13.140625" bestFit="1" customWidth="1"/>
    <col min="11" max="11" width="17.42578125" bestFit="1" customWidth="1"/>
    <col min="21" max="21" width="18" bestFit="1" customWidth="1"/>
    <col min="22" max="23" width="12" bestFit="1" customWidth="1"/>
    <col min="25" max="25" width="15.5703125" bestFit="1" customWidth="1"/>
    <col min="37" max="37" width="18" bestFit="1" customWidth="1"/>
    <col min="38" max="38" width="12" bestFit="1" customWidth="1"/>
    <col min="42" max="42" width="15.5703125" bestFit="1" customWidth="1"/>
  </cols>
  <sheetData>
    <row r="1" spans="1:48" x14ac:dyDescent="0.25">
      <c r="A1" s="7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T1" s="7" t="s">
        <v>65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J1" s="7" t="s">
        <v>75</v>
      </c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spans="1:48" x14ac:dyDescent="0.25">
      <c r="A2" s="1" t="s">
        <v>47</v>
      </c>
      <c r="B2" t="s">
        <v>51</v>
      </c>
      <c r="C2" t="s">
        <v>53</v>
      </c>
      <c r="F2" s="1"/>
      <c r="I2" s="1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T2" s="1" t="s">
        <v>47</v>
      </c>
      <c r="U2" t="s">
        <v>51</v>
      </c>
      <c r="V2" t="s">
        <v>53</v>
      </c>
      <c r="X2" s="1"/>
      <c r="Y2" s="1"/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J2" s="1" t="s">
        <v>47</v>
      </c>
      <c r="AK2" t="s">
        <v>51</v>
      </c>
      <c r="AL2" t="s">
        <v>53</v>
      </c>
      <c r="AO2" s="1"/>
      <c r="AP2" s="1"/>
      <c r="AQ2" s="1" t="s">
        <v>0</v>
      </c>
      <c r="AR2" s="1" t="s">
        <v>1</v>
      </c>
      <c r="AS2" s="1" t="s">
        <v>2</v>
      </c>
      <c r="AT2" s="1" t="s">
        <v>3</v>
      </c>
      <c r="AU2" s="1" t="s">
        <v>4</v>
      </c>
      <c r="AV2" s="1" t="s">
        <v>5</v>
      </c>
    </row>
    <row r="3" spans="1:48" x14ac:dyDescent="0.25">
      <c r="A3">
        <v>1</v>
      </c>
      <c r="B3">
        <v>5</v>
      </c>
      <c r="C3" t="s">
        <v>44</v>
      </c>
      <c r="I3" t="s">
        <v>6</v>
      </c>
      <c r="K3">
        <v>4</v>
      </c>
      <c r="L3">
        <v>1</v>
      </c>
      <c r="M3">
        <v>3</v>
      </c>
      <c r="N3">
        <f>((-L3/K3)*IMLOG2(L3/K3)+(-M3/K3)*IMLOG2(M3/K3))</f>
        <v>0.81127812445913294</v>
      </c>
      <c r="T3">
        <v>1</v>
      </c>
      <c r="U3">
        <v>5</v>
      </c>
      <c r="V3" t="s">
        <v>44</v>
      </c>
      <c r="Y3" t="s">
        <v>6</v>
      </c>
      <c r="AA3">
        <v>12</v>
      </c>
      <c r="AB3">
        <v>5</v>
      </c>
      <c r="AC3">
        <v>7</v>
      </c>
      <c r="AD3">
        <f>((-AB3/AA3)*IMLOG2(AB3/AA3)+(-AC3/AA3)*IMLOG2(AC3/AA3))</f>
        <v>0.97986875665115125</v>
      </c>
      <c r="AJ3">
        <v>1</v>
      </c>
      <c r="AK3">
        <v>5</v>
      </c>
      <c r="AL3" t="s">
        <v>44</v>
      </c>
      <c r="AP3" t="s">
        <v>6</v>
      </c>
      <c r="AR3">
        <v>3</v>
      </c>
      <c r="AS3">
        <v>1</v>
      </c>
      <c r="AT3">
        <v>2</v>
      </c>
      <c r="AU3">
        <f>((-AS3/AR3)*IMLOG2(AS3/AR3)+(-AT3/AR3)*IMLOG2(AT3/AR3))</f>
        <v>0.91829583405449056</v>
      </c>
    </row>
    <row r="4" spans="1:48" x14ac:dyDescent="0.25">
      <c r="A4">
        <v>2</v>
      </c>
      <c r="B4">
        <v>5</v>
      </c>
      <c r="C4" t="s">
        <v>44</v>
      </c>
      <c r="I4" t="s">
        <v>40</v>
      </c>
      <c r="O4">
        <f>(N3)-((K5/K3)*N5)</f>
        <v>0</v>
      </c>
      <c r="T4">
        <v>2</v>
      </c>
      <c r="U4">
        <v>5</v>
      </c>
      <c r="V4" t="s">
        <v>44</v>
      </c>
      <c r="Y4" t="s">
        <v>40</v>
      </c>
      <c r="AJ4">
        <v>2</v>
      </c>
      <c r="AK4">
        <v>5</v>
      </c>
      <c r="AL4" t="s">
        <v>44</v>
      </c>
      <c r="AP4" t="s">
        <v>26</v>
      </c>
      <c r="AV4" s="2">
        <f>(AU3)-((AR5/AR3)*AU5)</f>
        <v>0</v>
      </c>
    </row>
    <row r="5" spans="1:48" x14ac:dyDescent="0.25">
      <c r="A5">
        <v>3</v>
      </c>
      <c r="B5">
        <v>5</v>
      </c>
      <c r="C5" t="s">
        <v>44</v>
      </c>
      <c r="J5" t="s">
        <v>27</v>
      </c>
      <c r="K5">
        <v>4</v>
      </c>
      <c r="L5">
        <v>1</v>
      </c>
      <c r="M5">
        <v>3</v>
      </c>
      <c r="N5">
        <f>((-L5/K5)*IMLOG2(L5/K5)+(-M5/K5)*IMLOG2(M5/K5))</f>
        <v>0.81127812445913294</v>
      </c>
      <c r="T5">
        <v>3</v>
      </c>
      <c r="U5">
        <v>5</v>
      </c>
      <c r="V5" t="s">
        <v>44</v>
      </c>
      <c r="Z5" t="s">
        <v>64</v>
      </c>
      <c r="AA5">
        <v>12</v>
      </c>
      <c r="AB5">
        <v>5</v>
      </c>
      <c r="AC5">
        <v>7</v>
      </c>
      <c r="AD5">
        <f>((-AB5/AA5)*IMLOG2(AB5/AA5)+(-AC5/AA5)*IMLOG2(AC5/AA5))</f>
        <v>0.97986875665115125</v>
      </c>
      <c r="AE5">
        <f>(AD3)-((AA5/AA3)*AD5)</f>
        <v>0</v>
      </c>
      <c r="AJ5">
        <v>3</v>
      </c>
      <c r="AK5">
        <v>5</v>
      </c>
      <c r="AL5" t="s">
        <v>45</v>
      </c>
      <c r="AQ5" t="s">
        <v>27</v>
      </c>
      <c r="AR5">
        <v>3</v>
      </c>
      <c r="AS5">
        <v>1</v>
      </c>
      <c r="AT5">
        <v>2</v>
      </c>
      <c r="AU5">
        <f>((-AS5/AR5)*IMLOG2(AS5/AR5)+(-AT5/AR5)*IMLOG2(AT5/AR5))</f>
        <v>0.91829583405449056</v>
      </c>
    </row>
    <row r="6" spans="1:48" x14ac:dyDescent="0.25">
      <c r="A6">
        <v>4</v>
      </c>
      <c r="B6">
        <v>5</v>
      </c>
      <c r="C6" t="s">
        <v>45</v>
      </c>
      <c r="T6">
        <v>4</v>
      </c>
      <c r="U6">
        <v>5</v>
      </c>
      <c r="V6" t="s">
        <v>44</v>
      </c>
    </row>
    <row r="7" spans="1:48" x14ac:dyDescent="0.25">
      <c r="T7">
        <v>5</v>
      </c>
      <c r="U7">
        <v>5</v>
      </c>
      <c r="V7" t="s">
        <v>44</v>
      </c>
    </row>
    <row r="8" spans="1:48" x14ac:dyDescent="0.25">
      <c r="T8">
        <v>6</v>
      </c>
      <c r="U8">
        <v>5</v>
      </c>
      <c r="V8" t="s">
        <v>44</v>
      </c>
    </row>
    <row r="9" spans="1:48" x14ac:dyDescent="0.25">
      <c r="T9">
        <v>7</v>
      </c>
      <c r="U9">
        <v>5</v>
      </c>
      <c r="V9" t="s">
        <v>44</v>
      </c>
    </row>
    <row r="10" spans="1:48" x14ac:dyDescent="0.25">
      <c r="T10">
        <v>8</v>
      </c>
      <c r="U10">
        <v>5</v>
      </c>
      <c r="V10" t="s">
        <v>45</v>
      </c>
    </row>
    <row r="11" spans="1:48" x14ac:dyDescent="0.25">
      <c r="T11">
        <v>9</v>
      </c>
      <c r="U11">
        <v>5</v>
      </c>
      <c r="V11" t="s">
        <v>45</v>
      </c>
    </row>
    <row r="12" spans="1:48" x14ac:dyDescent="0.25">
      <c r="A12" s="7" t="s">
        <v>60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T12">
        <v>10</v>
      </c>
      <c r="U12">
        <v>5</v>
      </c>
      <c r="V12" t="s">
        <v>45</v>
      </c>
    </row>
    <row r="13" spans="1:48" x14ac:dyDescent="0.25">
      <c r="A13" s="1" t="s">
        <v>47</v>
      </c>
      <c r="B13" t="s">
        <v>51</v>
      </c>
      <c r="C13" t="s">
        <v>53</v>
      </c>
      <c r="F13" s="1"/>
      <c r="I13" t="s">
        <v>6</v>
      </c>
      <c r="K13">
        <v>5</v>
      </c>
      <c r="L13">
        <v>1</v>
      </c>
      <c r="M13">
        <v>4</v>
      </c>
      <c r="N13">
        <f>((-L13/K13)*IMLOG2(L13/K13)+(-M13/K13)*IMLOG2(M13/K13))</f>
        <v>0.72192809488736165</v>
      </c>
      <c r="T13">
        <v>11</v>
      </c>
      <c r="U13">
        <v>5</v>
      </c>
      <c r="V13" t="s">
        <v>45</v>
      </c>
    </row>
    <row r="14" spans="1:48" x14ac:dyDescent="0.25">
      <c r="A14">
        <v>1</v>
      </c>
      <c r="B14">
        <v>5</v>
      </c>
      <c r="C14" t="s">
        <v>44</v>
      </c>
      <c r="I14" t="s">
        <v>40</v>
      </c>
      <c r="O14">
        <f>(N13)-((K15/K13)*N15)</f>
        <v>0</v>
      </c>
      <c r="T14">
        <v>12</v>
      </c>
      <c r="U14">
        <v>5</v>
      </c>
      <c r="V14" t="s">
        <v>45</v>
      </c>
    </row>
    <row r="15" spans="1:48" x14ac:dyDescent="0.25">
      <c r="A15">
        <v>2</v>
      </c>
      <c r="B15">
        <v>5</v>
      </c>
      <c r="C15" t="s">
        <v>44</v>
      </c>
      <c r="J15" t="s">
        <v>27</v>
      </c>
      <c r="K15">
        <v>5</v>
      </c>
      <c r="L15">
        <v>1</v>
      </c>
      <c r="M15">
        <v>4</v>
      </c>
      <c r="N15">
        <f>((-L15/K15)*IMLOG2(L15/K15)+(-M15/K15)*IMLOG2(M15/K15))</f>
        <v>0.72192809488736165</v>
      </c>
    </row>
    <row r="16" spans="1:48" x14ac:dyDescent="0.25">
      <c r="A16">
        <v>3</v>
      </c>
      <c r="B16">
        <v>5</v>
      </c>
      <c r="C16" t="s">
        <v>44</v>
      </c>
    </row>
    <row r="17" spans="1:48" x14ac:dyDescent="0.25">
      <c r="A17">
        <v>4</v>
      </c>
      <c r="B17">
        <v>5</v>
      </c>
      <c r="C17" t="s">
        <v>44</v>
      </c>
    </row>
    <row r="18" spans="1:48" x14ac:dyDescent="0.25">
      <c r="A18">
        <v>5</v>
      </c>
      <c r="B18">
        <v>5</v>
      </c>
      <c r="C18" t="s">
        <v>45</v>
      </c>
    </row>
    <row r="22" spans="1:48" x14ac:dyDescent="0.25">
      <c r="A22" s="7" t="s">
        <v>61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T22" s="7" t="s">
        <v>66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J22" s="7" t="s">
        <v>76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x14ac:dyDescent="0.25">
      <c r="A23" s="1" t="s">
        <v>47</v>
      </c>
      <c r="B23" t="s">
        <v>51</v>
      </c>
      <c r="C23" t="s">
        <v>53</v>
      </c>
      <c r="F23" s="1"/>
      <c r="I23" s="1"/>
      <c r="J23" s="1" t="s">
        <v>0</v>
      </c>
      <c r="K23" s="1" t="s">
        <v>1</v>
      </c>
      <c r="L23" s="1" t="s">
        <v>2</v>
      </c>
      <c r="M23" s="1" t="s">
        <v>3</v>
      </c>
      <c r="N23" s="1" t="s">
        <v>4</v>
      </c>
      <c r="O23" s="1" t="s">
        <v>5</v>
      </c>
      <c r="T23" s="1" t="s">
        <v>47</v>
      </c>
      <c r="U23" t="s">
        <v>51</v>
      </c>
      <c r="V23" t="s">
        <v>53</v>
      </c>
      <c r="X23" s="1"/>
      <c r="Y23" s="1"/>
      <c r="Z23" s="1" t="s">
        <v>0</v>
      </c>
      <c r="AA23" s="1" t="s">
        <v>1</v>
      </c>
      <c r="AB23" s="1" t="s">
        <v>2</v>
      </c>
      <c r="AC23" s="1" t="s">
        <v>3</v>
      </c>
      <c r="AD23" s="1" t="s">
        <v>4</v>
      </c>
      <c r="AE23" s="1" t="s">
        <v>5</v>
      </c>
      <c r="AJ23" s="1" t="s">
        <v>47</v>
      </c>
      <c r="AK23" t="s">
        <v>51</v>
      </c>
      <c r="AL23" t="s">
        <v>53</v>
      </c>
      <c r="AO23" s="1"/>
      <c r="AP23" s="1"/>
      <c r="AQ23" s="1" t="s">
        <v>0</v>
      </c>
      <c r="AR23" s="1" t="s">
        <v>1</v>
      </c>
      <c r="AS23" s="1" t="s">
        <v>2</v>
      </c>
      <c r="AT23" s="1" t="s">
        <v>3</v>
      </c>
      <c r="AU23" s="1" t="s">
        <v>4</v>
      </c>
      <c r="AV23" s="1" t="s">
        <v>5</v>
      </c>
    </row>
    <row r="24" spans="1:48" x14ac:dyDescent="0.25">
      <c r="A24">
        <v>1</v>
      </c>
      <c r="B24">
        <v>5</v>
      </c>
      <c r="C24" t="s">
        <v>44</v>
      </c>
      <c r="I24" t="s">
        <v>6</v>
      </c>
      <c r="K24">
        <v>4</v>
      </c>
      <c r="L24">
        <v>1</v>
      </c>
      <c r="M24">
        <v>3</v>
      </c>
      <c r="N24">
        <f>((-L24/K24)*IMLOG2(L24/K24)+(-M24/K24)*IMLOG2(M24/K24))</f>
        <v>0.81127812445913294</v>
      </c>
      <c r="T24">
        <v>1</v>
      </c>
      <c r="U24">
        <v>5</v>
      </c>
      <c r="V24" t="s">
        <v>44</v>
      </c>
      <c r="Y24" t="s">
        <v>6</v>
      </c>
      <c r="AA24">
        <v>7</v>
      </c>
      <c r="AB24">
        <v>3</v>
      </c>
      <c r="AC24">
        <v>4</v>
      </c>
      <c r="AD24">
        <f>((-AB24/AA24)*IMLOG2(AB24/AA24)+(-AC24/AA24)*IMLOG2(AC24/AA24))</f>
        <v>0.9852281360342523</v>
      </c>
      <c r="AJ24">
        <v>1</v>
      </c>
      <c r="AK24">
        <v>5</v>
      </c>
      <c r="AL24" t="s">
        <v>45</v>
      </c>
      <c r="AP24" t="s">
        <v>6</v>
      </c>
      <c r="AR24">
        <v>15</v>
      </c>
      <c r="AS24">
        <v>9</v>
      </c>
      <c r="AT24">
        <v>6</v>
      </c>
      <c r="AU24">
        <f>((-AS24/AR24)*IMLOG2(AS24/AR24)+(-AT24/AR24)*IMLOG2(AT24/AR24))</f>
        <v>0.97095059445466747</v>
      </c>
    </row>
    <row r="25" spans="1:48" x14ac:dyDescent="0.25">
      <c r="A25">
        <v>2</v>
      </c>
      <c r="B25">
        <v>5</v>
      </c>
      <c r="C25" t="s">
        <v>44</v>
      </c>
      <c r="I25" t="s">
        <v>40</v>
      </c>
      <c r="O25">
        <f>(N24)-((K26/K24)*N26)</f>
        <v>0</v>
      </c>
      <c r="T25">
        <v>2</v>
      </c>
      <c r="U25">
        <v>5</v>
      </c>
      <c r="V25" t="s">
        <v>44</v>
      </c>
      <c r="Y25" t="s">
        <v>40</v>
      </c>
      <c r="AE25">
        <f>(AD24)-((AA26/AA24)*AD26)</f>
        <v>0</v>
      </c>
      <c r="AJ25">
        <v>2</v>
      </c>
      <c r="AK25">
        <v>5</v>
      </c>
      <c r="AL25" t="s">
        <v>44</v>
      </c>
      <c r="AP25" t="s">
        <v>26</v>
      </c>
      <c r="AV25">
        <f>(AU24)-((AR26/AR24)*AU26)</f>
        <v>0</v>
      </c>
    </row>
    <row r="26" spans="1:48" x14ac:dyDescent="0.25">
      <c r="A26">
        <v>3</v>
      </c>
      <c r="B26">
        <v>5</v>
      </c>
      <c r="C26" t="s">
        <v>44</v>
      </c>
      <c r="G26" t="s">
        <v>62</v>
      </c>
      <c r="J26" t="s">
        <v>27</v>
      </c>
      <c r="K26">
        <v>4</v>
      </c>
      <c r="L26">
        <v>1</v>
      </c>
      <c r="M26">
        <v>3</v>
      </c>
      <c r="N26">
        <f>((-L26/K26)*IMLOG2(L26/K26)+(-M26/K26)*IMLOG2(M26/K26))</f>
        <v>0.81127812445913294</v>
      </c>
      <c r="T26">
        <v>3</v>
      </c>
      <c r="U26">
        <v>5</v>
      </c>
      <c r="V26" t="s">
        <v>44</v>
      </c>
      <c r="Z26" t="s">
        <v>64</v>
      </c>
      <c r="AA26">
        <v>7</v>
      </c>
      <c r="AB26">
        <v>3</v>
      </c>
      <c r="AC26">
        <v>4</v>
      </c>
      <c r="AD26">
        <f>((-AB26/AA26)*IMLOG2(AB26/AA26)+(-AC26/AA26)*IMLOG2(AC26/AA26))</f>
        <v>0.9852281360342523</v>
      </c>
      <c r="AJ26">
        <v>3</v>
      </c>
      <c r="AK26">
        <v>5</v>
      </c>
      <c r="AL26" t="s">
        <v>44</v>
      </c>
      <c r="AQ26" t="s">
        <v>27</v>
      </c>
      <c r="AR26">
        <v>15</v>
      </c>
      <c r="AS26">
        <v>9</v>
      </c>
      <c r="AT26">
        <v>6</v>
      </c>
      <c r="AU26">
        <f>((-AS26/AR26)*IMLOG2(AS26/AR26)+(-AT26/AR26)*IMLOG2(AT26/AR26))</f>
        <v>0.97095059445466747</v>
      </c>
    </row>
    <row r="27" spans="1:48" x14ac:dyDescent="0.25">
      <c r="A27">
        <v>4</v>
      </c>
      <c r="B27">
        <v>5</v>
      </c>
      <c r="C27" t="s">
        <v>45</v>
      </c>
      <c r="T27">
        <v>4</v>
      </c>
      <c r="U27">
        <v>5</v>
      </c>
      <c r="V27" t="s">
        <v>44</v>
      </c>
      <c r="AJ27">
        <v>4</v>
      </c>
      <c r="AK27">
        <v>5</v>
      </c>
      <c r="AL27" t="s">
        <v>44</v>
      </c>
    </row>
    <row r="28" spans="1:48" x14ac:dyDescent="0.25">
      <c r="T28">
        <v>5</v>
      </c>
      <c r="U28">
        <v>5</v>
      </c>
      <c r="V28" t="s">
        <v>45</v>
      </c>
      <c r="AJ28">
        <v>5</v>
      </c>
      <c r="AK28">
        <v>5</v>
      </c>
      <c r="AL28" t="s">
        <v>44</v>
      </c>
    </row>
    <row r="29" spans="1:48" x14ac:dyDescent="0.25">
      <c r="T29">
        <v>6</v>
      </c>
      <c r="U29">
        <v>5</v>
      </c>
      <c r="V29" t="s">
        <v>45</v>
      </c>
      <c r="AJ29">
        <v>6</v>
      </c>
      <c r="AK29">
        <v>5</v>
      </c>
      <c r="AL29" t="s">
        <v>44</v>
      </c>
    </row>
    <row r="30" spans="1:48" x14ac:dyDescent="0.25">
      <c r="T30">
        <v>7</v>
      </c>
      <c r="U30">
        <v>5</v>
      </c>
      <c r="V30" t="s">
        <v>45</v>
      </c>
      <c r="AJ30">
        <v>7</v>
      </c>
      <c r="AK30">
        <v>5</v>
      </c>
      <c r="AL30" t="s">
        <v>44</v>
      </c>
    </row>
    <row r="31" spans="1:48" x14ac:dyDescent="0.25">
      <c r="AJ31">
        <v>8</v>
      </c>
      <c r="AK31">
        <v>5</v>
      </c>
      <c r="AL31" t="s">
        <v>45</v>
      </c>
    </row>
    <row r="32" spans="1:48" x14ac:dyDescent="0.25">
      <c r="AJ32">
        <v>9</v>
      </c>
      <c r="AK32">
        <v>5</v>
      </c>
      <c r="AL32" t="s">
        <v>45</v>
      </c>
    </row>
    <row r="33" spans="20:48" x14ac:dyDescent="0.25">
      <c r="AA33" t="s">
        <v>71</v>
      </c>
      <c r="AJ33">
        <v>10</v>
      </c>
      <c r="AK33">
        <v>5</v>
      </c>
      <c r="AL33" t="s">
        <v>45</v>
      </c>
    </row>
    <row r="34" spans="20:48" x14ac:dyDescent="0.25">
      <c r="AJ34">
        <v>11</v>
      </c>
      <c r="AK34">
        <v>5</v>
      </c>
      <c r="AL34" t="s">
        <v>45</v>
      </c>
    </row>
    <row r="35" spans="20:48" x14ac:dyDescent="0.25">
      <c r="AJ35">
        <v>12</v>
      </c>
      <c r="AK35">
        <v>5</v>
      </c>
      <c r="AL35" t="s">
        <v>45</v>
      </c>
    </row>
    <row r="36" spans="20:48" x14ac:dyDescent="0.25">
      <c r="AJ36">
        <v>13</v>
      </c>
      <c r="AK36">
        <v>5</v>
      </c>
      <c r="AL36" t="s">
        <v>45</v>
      </c>
    </row>
    <row r="37" spans="20:48" x14ac:dyDescent="0.25">
      <c r="T37" s="7" t="s">
        <v>70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J37">
        <v>14</v>
      </c>
      <c r="AK37">
        <v>5</v>
      </c>
      <c r="AL37" t="s">
        <v>45</v>
      </c>
    </row>
    <row r="38" spans="20:48" x14ac:dyDescent="0.25">
      <c r="T38" s="1" t="s">
        <v>47</v>
      </c>
      <c r="U38" t="s">
        <v>51</v>
      </c>
      <c r="V38" t="s">
        <v>53</v>
      </c>
      <c r="X38" s="1"/>
      <c r="Y38" s="1"/>
      <c r="Z38" s="1" t="s">
        <v>0</v>
      </c>
      <c r="AA38" s="1" t="s">
        <v>1</v>
      </c>
      <c r="AB38" s="1" t="s">
        <v>2</v>
      </c>
      <c r="AC38" s="1" t="s">
        <v>3</v>
      </c>
      <c r="AD38" s="1" t="s">
        <v>4</v>
      </c>
      <c r="AE38" s="1" t="s">
        <v>5</v>
      </c>
      <c r="AJ38">
        <v>15</v>
      </c>
      <c r="AK38">
        <v>5</v>
      </c>
      <c r="AL38" t="s">
        <v>45</v>
      </c>
    </row>
    <row r="39" spans="20:48" x14ac:dyDescent="0.25">
      <c r="T39">
        <v>1</v>
      </c>
      <c r="U39">
        <v>3</v>
      </c>
      <c r="V39" t="s">
        <v>44</v>
      </c>
      <c r="Y39" t="s">
        <v>6</v>
      </c>
      <c r="AA39">
        <v>8</v>
      </c>
      <c r="AB39">
        <v>3</v>
      </c>
      <c r="AC39">
        <v>5</v>
      </c>
      <c r="AD39">
        <f>((-AB39/AA39)*IMLOG2(AB39/AA39)+(-AC39/AA39)*IMLOG2(AC39/AA39))</f>
        <v>0.95443400292496372</v>
      </c>
    </row>
    <row r="40" spans="20:48" x14ac:dyDescent="0.25">
      <c r="T40">
        <v>2</v>
      </c>
      <c r="U40">
        <v>3</v>
      </c>
      <c r="V40" t="s">
        <v>44</v>
      </c>
      <c r="Y40" t="s">
        <v>40</v>
      </c>
      <c r="AE40">
        <f>(AD39)-((AA41/AA39)*AD41)</f>
        <v>0</v>
      </c>
    </row>
    <row r="41" spans="20:48" x14ac:dyDescent="0.25">
      <c r="T41">
        <v>3</v>
      </c>
      <c r="U41">
        <v>3</v>
      </c>
      <c r="V41" t="s">
        <v>44</v>
      </c>
      <c r="Z41" t="s">
        <v>69</v>
      </c>
      <c r="AA41">
        <v>8</v>
      </c>
      <c r="AB41">
        <v>3</v>
      </c>
      <c r="AC41">
        <v>5</v>
      </c>
      <c r="AD41">
        <f>((-AB41/AA41)*IMLOG2(AB41/AA41)+(-AC41/AA41)*IMLOG2(AC41/AA41))</f>
        <v>0.95443400292496372</v>
      </c>
    </row>
    <row r="42" spans="20:48" x14ac:dyDescent="0.25">
      <c r="T42">
        <v>4</v>
      </c>
      <c r="U42">
        <v>3</v>
      </c>
      <c r="V42" t="s">
        <v>44</v>
      </c>
    </row>
    <row r="43" spans="20:48" x14ac:dyDescent="0.25">
      <c r="T43">
        <v>5</v>
      </c>
      <c r="U43">
        <v>3</v>
      </c>
      <c r="V43" t="s">
        <v>44</v>
      </c>
    </row>
    <row r="44" spans="20:48" x14ac:dyDescent="0.25">
      <c r="T44">
        <v>6</v>
      </c>
      <c r="U44">
        <v>3</v>
      </c>
      <c r="V44" t="s">
        <v>45</v>
      </c>
    </row>
    <row r="45" spans="20:48" x14ac:dyDescent="0.25">
      <c r="T45">
        <v>7</v>
      </c>
      <c r="U45">
        <v>3</v>
      </c>
      <c r="V45" t="s">
        <v>45</v>
      </c>
    </row>
    <row r="46" spans="20:48" x14ac:dyDescent="0.25">
      <c r="T46">
        <v>8</v>
      </c>
      <c r="U46">
        <v>3</v>
      </c>
      <c r="V46" t="s">
        <v>45</v>
      </c>
    </row>
    <row r="47" spans="20:48" x14ac:dyDescent="0.25">
      <c r="AJ47" s="7" t="s">
        <v>77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20:48" x14ac:dyDescent="0.25">
      <c r="AJ48" s="1" t="s">
        <v>47</v>
      </c>
      <c r="AK48" t="s">
        <v>51</v>
      </c>
      <c r="AL48" t="s">
        <v>53</v>
      </c>
      <c r="AO48" s="1"/>
      <c r="AP48" s="1"/>
      <c r="AQ48" s="1" t="s">
        <v>0</v>
      </c>
      <c r="AR48" s="1" t="s">
        <v>1</v>
      </c>
      <c r="AS48" s="1" t="s">
        <v>2</v>
      </c>
      <c r="AT48" s="1" t="s">
        <v>3</v>
      </c>
      <c r="AU48" s="1" t="s">
        <v>4</v>
      </c>
      <c r="AV48" s="1" t="s">
        <v>5</v>
      </c>
    </row>
    <row r="49" spans="36:48" x14ac:dyDescent="0.25">
      <c r="AJ49">
        <v>1</v>
      </c>
      <c r="AK49">
        <v>5</v>
      </c>
      <c r="AL49" t="s">
        <v>44</v>
      </c>
      <c r="AP49" t="s">
        <v>6</v>
      </c>
      <c r="AR49">
        <v>8</v>
      </c>
      <c r="AS49">
        <v>3</v>
      </c>
      <c r="AT49">
        <v>5</v>
      </c>
      <c r="AU49">
        <f>((-AS49/AR49)*IMLOG2(AS49/AR49)+(-AT49/AR49)*IMLOG2(AT49/AR49))</f>
        <v>0.95443400292496372</v>
      </c>
    </row>
    <row r="50" spans="36:48" x14ac:dyDescent="0.25">
      <c r="AJ50">
        <v>2</v>
      </c>
      <c r="AK50">
        <v>5</v>
      </c>
      <c r="AL50" t="s">
        <v>44</v>
      </c>
      <c r="AP50" t="s">
        <v>26</v>
      </c>
      <c r="AV50">
        <f>(AU49)-((AR51/AR49)*AU51)</f>
        <v>0</v>
      </c>
    </row>
    <row r="51" spans="36:48" x14ac:dyDescent="0.25">
      <c r="AJ51">
        <v>3</v>
      </c>
      <c r="AK51">
        <v>5</v>
      </c>
      <c r="AL51" t="s">
        <v>44</v>
      </c>
      <c r="AQ51" t="s">
        <v>27</v>
      </c>
      <c r="AR51">
        <v>8</v>
      </c>
      <c r="AS51">
        <v>3</v>
      </c>
      <c r="AT51">
        <v>5</v>
      </c>
      <c r="AU51">
        <f>((-AS49/AR49)*IMLOG2(AS49/AR49)+(-AT49/AR49)*IMLOG2(AT49/AR49))</f>
        <v>0.95443400292496372</v>
      </c>
    </row>
    <row r="52" spans="36:48" x14ac:dyDescent="0.25">
      <c r="AJ52">
        <v>4</v>
      </c>
      <c r="AK52">
        <v>5</v>
      </c>
      <c r="AL52" t="s">
        <v>44</v>
      </c>
    </row>
    <row r="53" spans="36:48" x14ac:dyDescent="0.25">
      <c r="AJ53">
        <v>5</v>
      </c>
      <c r="AK53">
        <v>5</v>
      </c>
      <c r="AL53" t="s">
        <v>44</v>
      </c>
    </row>
    <row r="54" spans="36:48" x14ac:dyDescent="0.25">
      <c r="AJ54">
        <v>6</v>
      </c>
      <c r="AK54">
        <v>5</v>
      </c>
      <c r="AL54" t="s">
        <v>45</v>
      </c>
    </row>
    <row r="55" spans="36:48" x14ac:dyDescent="0.25">
      <c r="AJ55">
        <v>7</v>
      </c>
      <c r="AK55">
        <v>5</v>
      </c>
      <c r="AL55" t="s">
        <v>45</v>
      </c>
    </row>
    <row r="56" spans="36:48" x14ac:dyDescent="0.25">
      <c r="AJ56">
        <v>8</v>
      </c>
      <c r="AK56">
        <v>5</v>
      </c>
      <c r="AL56" t="s">
        <v>45</v>
      </c>
    </row>
    <row r="62" spans="36:48" x14ac:dyDescent="0.25">
      <c r="AJ62" s="7" t="s">
        <v>78</v>
      </c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</row>
    <row r="63" spans="36:48" x14ac:dyDescent="0.25">
      <c r="AJ63" s="1" t="s">
        <v>47</v>
      </c>
      <c r="AK63" t="s">
        <v>51</v>
      </c>
      <c r="AL63" t="s">
        <v>53</v>
      </c>
      <c r="AO63" s="1"/>
      <c r="AP63" s="1"/>
      <c r="AQ63" s="1" t="s">
        <v>0</v>
      </c>
      <c r="AR63" s="1" t="s">
        <v>1</v>
      </c>
      <c r="AS63" s="1" t="s">
        <v>2</v>
      </c>
      <c r="AT63" s="1" t="s">
        <v>3</v>
      </c>
      <c r="AU63" s="1" t="s">
        <v>4</v>
      </c>
      <c r="AV63" s="1" t="s">
        <v>5</v>
      </c>
    </row>
    <row r="64" spans="36:48" x14ac:dyDescent="0.25">
      <c r="AJ64">
        <v>1</v>
      </c>
      <c r="AK64">
        <v>3</v>
      </c>
      <c r="AL64" t="s">
        <v>74</v>
      </c>
      <c r="AP64" t="s">
        <v>6</v>
      </c>
      <c r="AR64">
        <v>1</v>
      </c>
      <c r="AS64">
        <v>0</v>
      </c>
      <c r="AT64">
        <v>1</v>
      </c>
      <c r="AU64">
        <v>0</v>
      </c>
    </row>
    <row r="65" spans="42:48" x14ac:dyDescent="0.25">
      <c r="AP65" t="s">
        <v>26</v>
      </c>
      <c r="AV65">
        <f>(AU64)-((AR66/AR64)*AU66)</f>
        <v>0</v>
      </c>
    </row>
    <row r="66" spans="42:48" x14ac:dyDescent="0.25">
      <c r="AQ66" t="s">
        <v>28</v>
      </c>
      <c r="AR66">
        <v>1</v>
      </c>
      <c r="AS66">
        <v>0</v>
      </c>
      <c r="AT66">
        <v>1</v>
      </c>
      <c r="AU66">
        <v>0</v>
      </c>
    </row>
  </sheetData>
  <mergeCells count="10">
    <mergeCell ref="T37:AE37"/>
    <mergeCell ref="AJ47:AV47"/>
    <mergeCell ref="AJ62:AV62"/>
    <mergeCell ref="A1:O1"/>
    <mergeCell ref="A12:O12"/>
    <mergeCell ref="A22:O22"/>
    <mergeCell ref="T1:AE1"/>
    <mergeCell ref="T22:AE22"/>
    <mergeCell ref="AJ1:AV1"/>
    <mergeCell ref="AJ22:AV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C1" workbookViewId="0">
      <selection activeCell="L16" sqref="L16"/>
    </sheetView>
  </sheetViews>
  <sheetFormatPr defaultRowHeight="15" x14ac:dyDescent="0.25"/>
  <cols>
    <col min="1" max="1" width="20.7109375" bestFit="1" customWidth="1"/>
    <col min="2" max="2" width="28.85546875" bestFit="1" customWidth="1"/>
    <col min="5" max="5" width="10.7109375" bestFit="1" customWidth="1"/>
    <col min="6" max="6" width="10.28515625" bestFit="1" customWidth="1"/>
    <col min="9" max="9" width="20.7109375" bestFit="1" customWidth="1"/>
    <col min="10" max="10" width="21.42578125" bestFit="1" customWidth="1"/>
    <col min="13" max="13" width="17.42578125" bestFit="1" customWidth="1"/>
    <col min="14" max="14" width="18" bestFit="1" customWidth="1"/>
    <col min="17" max="17" width="20.7109375" bestFit="1" customWidth="1"/>
    <col min="18" max="18" width="21.42578125" bestFit="1" customWidth="1"/>
  </cols>
  <sheetData>
    <row r="1" spans="1:14" x14ac:dyDescent="0.25">
      <c r="A1" t="s">
        <v>79</v>
      </c>
      <c r="B1" t="s">
        <v>80</v>
      </c>
      <c r="E1" t="s">
        <v>87</v>
      </c>
      <c r="F1" t="s">
        <v>88</v>
      </c>
      <c r="I1" t="s">
        <v>93</v>
      </c>
      <c r="J1" t="s">
        <v>92</v>
      </c>
      <c r="M1" t="s">
        <v>97</v>
      </c>
      <c r="N1" t="s">
        <v>96</v>
      </c>
    </row>
    <row r="2" spans="1:14" x14ac:dyDescent="0.25">
      <c r="A2" t="s">
        <v>81</v>
      </c>
      <c r="B2" t="s">
        <v>8</v>
      </c>
      <c r="E2" t="s">
        <v>89</v>
      </c>
      <c r="F2" t="s">
        <v>15</v>
      </c>
      <c r="I2" t="s">
        <v>94</v>
      </c>
      <c r="J2" t="s">
        <v>19</v>
      </c>
      <c r="M2" t="s">
        <v>98</v>
      </c>
      <c r="N2" t="s">
        <v>22</v>
      </c>
    </row>
    <row r="3" spans="1:14" x14ac:dyDescent="0.25">
      <c r="A3" t="s">
        <v>82</v>
      </c>
      <c r="B3" t="s">
        <v>9</v>
      </c>
      <c r="E3" t="s">
        <v>90</v>
      </c>
      <c r="F3" t="s">
        <v>16</v>
      </c>
      <c r="I3" t="s">
        <v>95</v>
      </c>
      <c r="J3" t="s">
        <v>20</v>
      </c>
      <c r="M3" t="s">
        <v>99</v>
      </c>
      <c r="N3" t="s">
        <v>23</v>
      </c>
    </row>
    <row r="4" spans="1:14" x14ac:dyDescent="0.25">
      <c r="A4" t="s">
        <v>83</v>
      </c>
      <c r="B4" t="s">
        <v>10</v>
      </c>
      <c r="E4" t="s">
        <v>91</v>
      </c>
      <c r="F4" t="s">
        <v>17</v>
      </c>
      <c r="M4" t="s">
        <v>100</v>
      </c>
      <c r="N4" t="s">
        <v>24</v>
      </c>
    </row>
    <row r="5" spans="1:14" x14ac:dyDescent="0.25">
      <c r="A5" t="s">
        <v>84</v>
      </c>
      <c r="B5" t="s">
        <v>11</v>
      </c>
      <c r="M5" t="s">
        <v>101</v>
      </c>
      <c r="N5" t="s">
        <v>25</v>
      </c>
    </row>
    <row r="6" spans="1:14" x14ac:dyDescent="0.25">
      <c r="A6" t="s">
        <v>85</v>
      </c>
      <c r="B6" t="s">
        <v>12</v>
      </c>
    </row>
    <row r="7" spans="1:14" x14ac:dyDescent="0.25">
      <c r="A7" t="s">
        <v>86</v>
      </c>
      <c r="B7" t="s">
        <v>13</v>
      </c>
    </row>
    <row r="16" spans="1:14" x14ac:dyDescent="0.25">
      <c r="A16" t="s">
        <v>107</v>
      </c>
      <c r="B16" t="s">
        <v>106</v>
      </c>
      <c r="E16" t="s">
        <v>115</v>
      </c>
      <c r="F16" t="s">
        <v>114</v>
      </c>
      <c r="I16" t="s">
        <v>105</v>
      </c>
      <c r="J16" t="s">
        <v>104</v>
      </c>
    </row>
    <row r="17" spans="1:10" x14ac:dyDescent="0.25">
      <c r="A17" t="s">
        <v>108</v>
      </c>
      <c r="B17" t="s">
        <v>30</v>
      </c>
      <c r="E17" t="s">
        <v>116</v>
      </c>
      <c r="F17" t="s">
        <v>37</v>
      </c>
      <c r="I17" t="s">
        <v>102</v>
      </c>
      <c r="J17" t="s">
        <v>27</v>
      </c>
    </row>
    <row r="18" spans="1:10" x14ac:dyDescent="0.25">
      <c r="A18" t="s">
        <v>109</v>
      </c>
      <c r="B18" t="s">
        <v>31</v>
      </c>
      <c r="E18" t="s">
        <v>117</v>
      </c>
      <c r="F18" t="s">
        <v>38</v>
      </c>
      <c r="I18" t="s">
        <v>103</v>
      </c>
      <c r="J18" t="s">
        <v>28</v>
      </c>
    </row>
    <row r="19" spans="1:10" x14ac:dyDescent="0.25">
      <c r="A19" t="s">
        <v>110</v>
      </c>
      <c r="B19" t="s">
        <v>32</v>
      </c>
      <c r="E19" t="s">
        <v>118</v>
      </c>
      <c r="F19" t="s">
        <v>39</v>
      </c>
    </row>
    <row r="20" spans="1:10" x14ac:dyDescent="0.25">
      <c r="A20" t="s">
        <v>111</v>
      </c>
      <c r="B20" t="s">
        <v>33</v>
      </c>
    </row>
    <row r="21" spans="1:10" x14ac:dyDescent="0.25">
      <c r="A21" t="s">
        <v>112</v>
      </c>
      <c r="B21" t="s">
        <v>34</v>
      </c>
    </row>
    <row r="22" spans="1:10" x14ac:dyDescent="0.25">
      <c r="A22" t="s">
        <v>113</v>
      </c>
      <c r="B2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activeCell="B2" sqref="B2:K2"/>
    </sheetView>
  </sheetViews>
  <sheetFormatPr defaultRowHeight="15" x14ac:dyDescent="0.25"/>
  <cols>
    <col min="1" max="1" width="39" bestFit="1" customWidth="1"/>
    <col min="2" max="2" width="14.7109375" bestFit="1" customWidth="1"/>
    <col min="4" max="4" width="16.5703125" customWidth="1"/>
    <col min="5" max="5" width="12.7109375" bestFit="1" customWidth="1"/>
    <col min="6" max="6" width="15.5703125" bestFit="1" customWidth="1"/>
    <col min="7" max="7" width="28.85546875" bestFit="1" customWidth="1"/>
    <col min="9" max="9" width="10.140625" bestFit="1" customWidth="1"/>
  </cols>
  <sheetData>
    <row r="1" spans="1:11" x14ac:dyDescent="0.25">
      <c r="A1" t="s">
        <v>233</v>
      </c>
      <c r="B1" t="s">
        <v>127</v>
      </c>
      <c r="C1" t="s">
        <v>14</v>
      </c>
      <c r="D1" t="s">
        <v>18</v>
      </c>
      <c r="E1" t="s">
        <v>128</v>
      </c>
      <c r="F1" t="s">
        <v>40</v>
      </c>
      <c r="G1" t="s">
        <v>129</v>
      </c>
      <c r="H1" t="s">
        <v>36</v>
      </c>
      <c r="I1" t="s">
        <v>137</v>
      </c>
      <c r="J1" t="s">
        <v>130</v>
      </c>
    </row>
    <row r="2" spans="1:11" x14ac:dyDescent="0.25">
      <c r="A2" t="s">
        <v>140</v>
      </c>
      <c r="B2" s="6" t="s">
        <v>8</v>
      </c>
      <c r="C2" s="6" t="s">
        <v>15</v>
      </c>
      <c r="D2" s="6" t="s">
        <v>41</v>
      </c>
      <c r="E2" s="6" t="s">
        <v>42</v>
      </c>
      <c r="F2" s="6" t="s">
        <v>27</v>
      </c>
      <c r="G2" s="6" t="s">
        <v>132</v>
      </c>
      <c r="H2" s="6" t="s">
        <v>43</v>
      </c>
      <c r="I2" s="6" t="s">
        <v>141</v>
      </c>
      <c r="J2" s="6" t="s">
        <v>44</v>
      </c>
      <c r="K2" s="6" t="s">
        <v>234</v>
      </c>
    </row>
    <row r="3" spans="1:11" x14ac:dyDescent="0.25">
      <c r="A3" t="s">
        <v>142</v>
      </c>
      <c r="B3" s="6" t="s">
        <v>8</v>
      </c>
      <c r="C3" s="6" t="s">
        <v>15</v>
      </c>
      <c r="D3" s="6" t="s">
        <v>41</v>
      </c>
      <c r="E3" s="6" t="s">
        <v>42</v>
      </c>
      <c r="F3" s="6" t="s">
        <v>27</v>
      </c>
      <c r="G3" s="6" t="s">
        <v>132</v>
      </c>
      <c r="H3" s="6" t="s">
        <v>43</v>
      </c>
      <c r="I3" s="6" t="s">
        <v>141</v>
      </c>
      <c r="J3" s="6" t="s">
        <v>44</v>
      </c>
      <c r="K3" s="6" t="s">
        <v>235</v>
      </c>
    </row>
    <row r="4" spans="1:11" x14ac:dyDescent="0.25">
      <c r="A4" t="s">
        <v>143</v>
      </c>
      <c r="B4" s="6" t="s">
        <v>8</v>
      </c>
      <c r="C4" s="6" t="s">
        <v>15</v>
      </c>
      <c r="D4" s="6" t="s">
        <v>41</v>
      </c>
      <c r="E4" s="6" t="s">
        <v>42</v>
      </c>
      <c r="F4" s="6" t="s">
        <v>27</v>
      </c>
      <c r="G4" s="6" t="s">
        <v>132</v>
      </c>
      <c r="H4" s="6" t="s">
        <v>43</v>
      </c>
      <c r="I4" s="6" t="s">
        <v>141</v>
      </c>
      <c r="J4" s="6" t="s">
        <v>44</v>
      </c>
      <c r="K4" s="6" t="s">
        <v>236</v>
      </c>
    </row>
    <row r="5" spans="1:11" x14ac:dyDescent="0.25">
      <c r="A5" t="s">
        <v>144</v>
      </c>
      <c r="B5" t="s">
        <v>8</v>
      </c>
      <c r="C5" t="s">
        <v>15</v>
      </c>
      <c r="D5" t="s">
        <v>41</v>
      </c>
      <c r="E5" t="s">
        <v>42</v>
      </c>
      <c r="F5" t="s">
        <v>27</v>
      </c>
      <c r="G5" t="s">
        <v>132</v>
      </c>
      <c r="H5" t="s">
        <v>43</v>
      </c>
      <c r="I5" t="s">
        <v>138</v>
      </c>
      <c r="J5" t="s">
        <v>44</v>
      </c>
    </row>
    <row r="6" spans="1:11" x14ac:dyDescent="0.25">
      <c r="A6" t="s">
        <v>145</v>
      </c>
      <c r="B6" t="s">
        <v>8</v>
      </c>
      <c r="C6" t="s">
        <v>15</v>
      </c>
      <c r="D6" t="s">
        <v>41</v>
      </c>
      <c r="E6" t="s">
        <v>42</v>
      </c>
      <c r="F6" t="s">
        <v>27</v>
      </c>
      <c r="G6" t="s">
        <v>132</v>
      </c>
      <c r="H6" t="s">
        <v>43</v>
      </c>
      <c r="I6" t="s">
        <v>138</v>
      </c>
      <c r="J6" t="s">
        <v>44</v>
      </c>
    </row>
    <row r="7" spans="1:11" x14ac:dyDescent="0.25">
      <c r="A7" t="s">
        <v>146</v>
      </c>
      <c r="B7" t="s">
        <v>8</v>
      </c>
      <c r="C7" t="s">
        <v>15</v>
      </c>
      <c r="D7" t="s">
        <v>41</v>
      </c>
      <c r="E7" t="s">
        <v>42</v>
      </c>
      <c r="F7" t="s">
        <v>27</v>
      </c>
      <c r="G7" t="s">
        <v>132</v>
      </c>
      <c r="H7" t="s">
        <v>43</v>
      </c>
      <c r="I7" t="s">
        <v>138</v>
      </c>
      <c r="J7" t="s">
        <v>44</v>
      </c>
    </row>
    <row r="8" spans="1:11" x14ac:dyDescent="0.25">
      <c r="A8" t="s">
        <v>147</v>
      </c>
      <c r="B8" t="s">
        <v>8</v>
      </c>
      <c r="C8" t="s">
        <v>15</v>
      </c>
      <c r="D8" t="s">
        <v>41</v>
      </c>
      <c r="E8" t="s">
        <v>42</v>
      </c>
      <c r="F8" t="s">
        <v>27</v>
      </c>
      <c r="G8" t="s">
        <v>132</v>
      </c>
      <c r="H8" t="s">
        <v>43</v>
      </c>
      <c r="I8" t="s">
        <v>138</v>
      </c>
      <c r="J8" t="s">
        <v>44</v>
      </c>
    </row>
    <row r="9" spans="1:11" x14ac:dyDescent="0.25">
      <c r="A9" t="s">
        <v>148</v>
      </c>
      <c r="B9" t="s">
        <v>8</v>
      </c>
      <c r="C9" t="s">
        <v>15</v>
      </c>
      <c r="D9" t="s">
        <v>41</v>
      </c>
      <c r="E9" t="s">
        <v>42</v>
      </c>
      <c r="F9" t="s">
        <v>27</v>
      </c>
      <c r="G9" t="s">
        <v>132</v>
      </c>
      <c r="H9" t="s">
        <v>43</v>
      </c>
      <c r="I9" t="s">
        <v>138</v>
      </c>
      <c r="J9" t="s">
        <v>44</v>
      </c>
    </row>
    <row r="10" spans="1:11" x14ac:dyDescent="0.25">
      <c r="A10" t="s">
        <v>149</v>
      </c>
      <c r="B10" t="s">
        <v>8</v>
      </c>
      <c r="C10" t="s">
        <v>15</v>
      </c>
      <c r="D10" t="s">
        <v>41</v>
      </c>
      <c r="E10" t="s">
        <v>42</v>
      </c>
      <c r="F10" t="s">
        <v>27</v>
      </c>
      <c r="G10" t="s">
        <v>132</v>
      </c>
      <c r="H10" t="s">
        <v>43</v>
      </c>
      <c r="I10" t="s">
        <v>138</v>
      </c>
      <c r="J10" t="s">
        <v>44</v>
      </c>
    </row>
    <row r="11" spans="1:11" x14ac:dyDescent="0.25">
      <c r="A11" t="s">
        <v>150</v>
      </c>
      <c r="B11" t="s">
        <v>8</v>
      </c>
      <c r="C11" t="s">
        <v>15</v>
      </c>
      <c r="D11" t="s">
        <v>41</v>
      </c>
      <c r="E11" t="s">
        <v>42</v>
      </c>
      <c r="F11" t="s">
        <v>27</v>
      </c>
      <c r="G11" t="s">
        <v>132</v>
      </c>
      <c r="H11" t="s">
        <v>43</v>
      </c>
      <c r="I11" t="s">
        <v>138</v>
      </c>
      <c r="J11" t="s">
        <v>44</v>
      </c>
    </row>
    <row r="12" spans="1:11" x14ac:dyDescent="0.25">
      <c r="A12" t="s">
        <v>151</v>
      </c>
      <c r="B12" t="s">
        <v>8</v>
      </c>
      <c r="C12" t="s">
        <v>15</v>
      </c>
      <c r="D12" t="s">
        <v>41</v>
      </c>
      <c r="E12" t="s">
        <v>42</v>
      </c>
      <c r="F12" t="s">
        <v>27</v>
      </c>
      <c r="G12" t="s">
        <v>132</v>
      </c>
      <c r="H12" t="s">
        <v>43</v>
      </c>
      <c r="I12" t="s">
        <v>139</v>
      </c>
      <c r="J12" t="s">
        <v>44</v>
      </c>
    </row>
    <row r="13" spans="1:11" x14ac:dyDescent="0.25">
      <c r="A13" t="s">
        <v>152</v>
      </c>
      <c r="B13" t="s">
        <v>8</v>
      </c>
      <c r="C13" t="s">
        <v>15</v>
      </c>
      <c r="D13" t="s">
        <v>41</v>
      </c>
      <c r="E13" t="s">
        <v>42</v>
      </c>
      <c r="F13" t="s">
        <v>27</v>
      </c>
      <c r="G13" t="s">
        <v>132</v>
      </c>
      <c r="H13" t="s">
        <v>43</v>
      </c>
      <c r="I13" t="s">
        <v>139</v>
      </c>
      <c r="J13" t="s">
        <v>44</v>
      </c>
    </row>
    <row r="14" spans="1:11" x14ac:dyDescent="0.25">
      <c r="A14" t="s">
        <v>153</v>
      </c>
      <c r="B14" t="s">
        <v>8</v>
      </c>
      <c r="C14" t="s">
        <v>15</v>
      </c>
      <c r="D14" t="s">
        <v>41</v>
      </c>
      <c r="E14" t="s">
        <v>42</v>
      </c>
      <c r="F14" t="s">
        <v>27</v>
      </c>
      <c r="G14" t="s">
        <v>132</v>
      </c>
      <c r="H14" t="s">
        <v>43</v>
      </c>
      <c r="I14" t="s">
        <v>141</v>
      </c>
      <c r="J14" t="s">
        <v>45</v>
      </c>
    </row>
    <row r="15" spans="1:11" x14ac:dyDescent="0.25">
      <c r="A15" t="s">
        <v>154</v>
      </c>
      <c r="B15" t="s">
        <v>8</v>
      </c>
      <c r="C15" t="s">
        <v>15</v>
      </c>
      <c r="D15" t="s">
        <v>41</v>
      </c>
      <c r="E15" t="s">
        <v>42</v>
      </c>
      <c r="F15" t="s">
        <v>27</v>
      </c>
      <c r="G15" t="s">
        <v>132</v>
      </c>
      <c r="H15" t="s">
        <v>43</v>
      </c>
      <c r="I15" t="s">
        <v>138</v>
      </c>
      <c r="J15" t="s">
        <v>45</v>
      </c>
    </row>
    <row r="16" spans="1:11" x14ac:dyDescent="0.25">
      <c r="A16" t="s">
        <v>155</v>
      </c>
      <c r="B16" t="s">
        <v>8</v>
      </c>
      <c r="C16" t="s">
        <v>15</v>
      </c>
      <c r="D16" t="s">
        <v>41</v>
      </c>
      <c r="E16" t="s">
        <v>42</v>
      </c>
      <c r="F16" t="s">
        <v>27</v>
      </c>
      <c r="G16" t="s">
        <v>132</v>
      </c>
      <c r="H16" t="s">
        <v>43</v>
      </c>
      <c r="I16" t="s">
        <v>138</v>
      </c>
      <c r="J16" t="s">
        <v>45</v>
      </c>
    </row>
    <row r="17" spans="1:10" x14ac:dyDescent="0.25">
      <c r="A17" t="s">
        <v>156</v>
      </c>
      <c r="B17" t="s">
        <v>8</v>
      </c>
      <c r="C17" t="s">
        <v>15</v>
      </c>
      <c r="D17" t="s">
        <v>41</v>
      </c>
      <c r="E17" t="s">
        <v>42</v>
      </c>
      <c r="F17" t="s">
        <v>27</v>
      </c>
      <c r="G17" t="s">
        <v>132</v>
      </c>
      <c r="H17" t="s">
        <v>43</v>
      </c>
      <c r="I17" t="s">
        <v>138</v>
      </c>
      <c r="J17" t="s">
        <v>45</v>
      </c>
    </row>
    <row r="18" spans="1:10" x14ac:dyDescent="0.25">
      <c r="A18" t="s">
        <v>157</v>
      </c>
      <c r="B18" t="s">
        <v>8</v>
      </c>
      <c r="C18" t="s">
        <v>15</v>
      </c>
      <c r="D18" t="s">
        <v>41</v>
      </c>
      <c r="E18" t="s">
        <v>42</v>
      </c>
      <c r="F18" t="s">
        <v>27</v>
      </c>
      <c r="G18" t="s">
        <v>132</v>
      </c>
      <c r="H18" t="s">
        <v>43</v>
      </c>
      <c r="I18" t="s">
        <v>138</v>
      </c>
      <c r="J18" t="s">
        <v>45</v>
      </c>
    </row>
    <row r="19" spans="1:10" x14ac:dyDescent="0.25">
      <c r="A19" t="s">
        <v>158</v>
      </c>
      <c r="B19" t="s">
        <v>8</v>
      </c>
      <c r="C19" t="s">
        <v>15</v>
      </c>
      <c r="D19" t="s">
        <v>41</v>
      </c>
      <c r="E19" t="s">
        <v>42</v>
      </c>
      <c r="F19" t="s">
        <v>27</v>
      </c>
      <c r="G19" t="s">
        <v>132</v>
      </c>
      <c r="H19" t="s">
        <v>43</v>
      </c>
      <c r="I19" t="s">
        <v>138</v>
      </c>
      <c r="J19" t="s">
        <v>45</v>
      </c>
    </row>
    <row r="20" spans="1:10" x14ac:dyDescent="0.25">
      <c r="A20" t="s">
        <v>159</v>
      </c>
      <c r="B20" t="s">
        <v>8</v>
      </c>
      <c r="C20" t="s">
        <v>15</v>
      </c>
      <c r="D20" t="s">
        <v>41</v>
      </c>
      <c r="E20" t="s">
        <v>42</v>
      </c>
      <c r="F20" t="s">
        <v>27</v>
      </c>
      <c r="G20" t="s">
        <v>132</v>
      </c>
      <c r="H20" t="s">
        <v>43</v>
      </c>
      <c r="I20" t="s">
        <v>139</v>
      </c>
      <c r="J20" t="s">
        <v>45</v>
      </c>
    </row>
    <row r="21" spans="1:10" x14ac:dyDescent="0.25">
      <c r="A21" t="s">
        <v>160</v>
      </c>
      <c r="B21" t="s">
        <v>9</v>
      </c>
      <c r="C21" t="s">
        <v>15</v>
      </c>
      <c r="D21" t="s">
        <v>41</v>
      </c>
      <c r="E21" t="s">
        <v>42</v>
      </c>
      <c r="F21" t="s">
        <v>27</v>
      </c>
      <c r="G21" t="s">
        <v>133</v>
      </c>
      <c r="H21" t="s">
        <v>43</v>
      </c>
      <c r="I21" t="s">
        <v>139</v>
      </c>
      <c r="J21" t="s">
        <v>45</v>
      </c>
    </row>
    <row r="22" spans="1:10" x14ac:dyDescent="0.25">
      <c r="A22" t="s">
        <v>161</v>
      </c>
      <c r="B22" t="s">
        <v>9</v>
      </c>
      <c r="C22" t="s">
        <v>15</v>
      </c>
      <c r="D22" t="s">
        <v>20</v>
      </c>
      <c r="E22" t="s">
        <v>42</v>
      </c>
      <c r="F22" t="s">
        <v>27</v>
      </c>
      <c r="G22" t="s">
        <v>133</v>
      </c>
      <c r="H22" t="s">
        <v>43</v>
      </c>
      <c r="I22" t="s">
        <v>141</v>
      </c>
      <c r="J22" t="s">
        <v>44</v>
      </c>
    </row>
    <row r="23" spans="1:10" x14ac:dyDescent="0.25">
      <c r="A23" t="s">
        <v>162</v>
      </c>
      <c r="B23" t="s">
        <v>9</v>
      </c>
      <c r="C23" t="s">
        <v>15</v>
      </c>
      <c r="D23" t="s">
        <v>20</v>
      </c>
      <c r="E23" t="s">
        <v>42</v>
      </c>
      <c r="F23" t="s">
        <v>27</v>
      </c>
      <c r="G23" t="s">
        <v>133</v>
      </c>
      <c r="H23" t="s">
        <v>43</v>
      </c>
      <c r="I23" t="s">
        <v>141</v>
      </c>
      <c r="J23" t="s">
        <v>44</v>
      </c>
    </row>
    <row r="24" spans="1:10" x14ac:dyDescent="0.25">
      <c r="A24" t="s">
        <v>163</v>
      </c>
      <c r="B24" t="s">
        <v>9</v>
      </c>
      <c r="C24" t="s">
        <v>15</v>
      </c>
      <c r="D24" t="s">
        <v>20</v>
      </c>
      <c r="E24" t="s">
        <v>42</v>
      </c>
      <c r="F24" t="s">
        <v>27</v>
      </c>
      <c r="G24" t="s">
        <v>133</v>
      </c>
      <c r="H24" t="s">
        <v>43</v>
      </c>
      <c r="I24" t="s">
        <v>138</v>
      </c>
      <c r="J24" t="s">
        <v>44</v>
      </c>
    </row>
    <row r="25" spans="1:10" x14ac:dyDescent="0.25">
      <c r="A25" t="s">
        <v>164</v>
      </c>
      <c r="B25" t="s">
        <v>9</v>
      </c>
      <c r="C25" t="s">
        <v>15</v>
      </c>
      <c r="D25" t="s">
        <v>20</v>
      </c>
      <c r="E25" t="s">
        <v>42</v>
      </c>
      <c r="F25" t="s">
        <v>27</v>
      </c>
      <c r="G25" t="s">
        <v>133</v>
      </c>
      <c r="H25" t="s">
        <v>43</v>
      </c>
      <c r="I25" t="s">
        <v>138</v>
      </c>
      <c r="J25" t="s">
        <v>44</v>
      </c>
    </row>
    <row r="26" spans="1:10" x14ac:dyDescent="0.25">
      <c r="A26" t="s">
        <v>165</v>
      </c>
      <c r="B26" t="s">
        <v>9</v>
      </c>
      <c r="C26" t="s">
        <v>15</v>
      </c>
      <c r="D26" t="s">
        <v>20</v>
      </c>
      <c r="E26" t="s">
        <v>42</v>
      </c>
      <c r="F26" t="s">
        <v>27</v>
      </c>
      <c r="G26" t="s">
        <v>133</v>
      </c>
      <c r="H26" t="s">
        <v>43</v>
      </c>
      <c r="I26" t="s">
        <v>139</v>
      </c>
      <c r="J26" t="s">
        <v>44</v>
      </c>
    </row>
    <row r="27" spans="1:10" x14ac:dyDescent="0.25">
      <c r="A27" t="s">
        <v>166</v>
      </c>
      <c r="B27" t="s">
        <v>9</v>
      </c>
      <c r="C27" t="s">
        <v>15</v>
      </c>
      <c r="D27" t="s">
        <v>20</v>
      </c>
      <c r="E27" t="s">
        <v>42</v>
      </c>
      <c r="F27" t="s">
        <v>27</v>
      </c>
      <c r="G27" t="s">
        <v>133</v>
      </c>
      <c r="H27" t="s">
        <v>43</v>
      </c>
      <c r="I27" t="s">
        <v>139</v>
      </c>
      <c r="J27" t="s">
        <v>44</v>
      </c>
    </row>
    <row r="28" spans="1:10" x14ac:dyDescent="0.25">
      <c r="A28" t="s">
        <v>167</v>
      </c>
      <c r="B28" t="s">
        <v>9</v>
      </c>
      <c r="C28" t="s">
        <v>15</v>
      </c>
      <c r="D28" t="s">
        <v>20</v>
      </c>
      <c r="E28" t="s">
        <v>42</v>
      </c>
      <c r="F28" t="s">
        <v>27</v>
      </c>
      <c r="G28" t="s">
        <v>133</v>
      </c>
      <c r="H28" t="s">
        <v>43</v>
      </c>
      <c r="I28" t="s">
        <v>139</v>
      </c>
      <c r="J28" t="s">
        <v>44</v>
      </c>
    </row>
    <row r="29" spans="1:10" x14ac:dyDescent="0.25">
      <c r="A29" t="s">
        <v>168</v>
      </c>
      <c r="B29" t="s">
        <v>9</v>
      </c>
      <c r="C29" t="s">
        <v>15</v>
      </c>
      <c r="D29" t="s">
        <v>20</v>
      </c>
      <c r="E29" t="s">
        <v>42</v>
      </c>
      <c r="F29" t="s">
        <v>27</v>
      </c>
      <c r="G29" t="s">
        <v>133</v>
      </c>
      <c r="H29" t="s">
        <v>43</v>
      </c>
      <c r="I29" t="s">
        <v>139</v>
      </c>
      <c r="J29" t="s">
        <v>44</v>
      </c>
    </row>
    <row r="30" spans="1:10" x14ac:dyDescent="0.25">
      <c r="A30" t="s">
        <v>169</v>
      </c>
      <c r="B30" t="s">
        <v>9</v>
      </c>
      <c r="C30" t="s">
        <v>15</v>
      </c>
      <c r="D30" t="s">
        <v>20</v>
      </c>
      <c r="E30" t="s">
        <v>42</v>
      </c>
      <c r="F30" t="s">
        <v>27</v>
      </c>
      <c r="G30" t="s">
        <v>133</v>
      </c>
      <c r="H30" t="s">
        <v>43</v>
      </c>
      <c r="I30" t="s">
        <v>139</v>
      </c>
      <c r="J30" t="s">
        <v>44</v>
      </c>
    </row>
    <row r="31" spans="1:10" x14ac:dyDescent="0.25">
      <c r="A31" t="s">
        <v>170</v>
      </c>
      <c r="B31" t="s">
        <v>9</v>
      </c>
      <c r="C31" t="s">
        <v>15</v>
      </c>
      <c r="D31" t="s">
        <v>20</v>
      </c>
      <c r="E31" t="s">
        <v>42</v>
      </c>
      <c r="F31" t="s">
        <v>27</v>
      </c>
      <c r="G31" t="s">
        <v>133</v>
      </c>
      <c r="H31" t="s">
        <v>43</v>
      </c>
      <c r="I31" t="s">
        <v>139</v>
      </c>
      <c r="J31" t="s">
        <v>44</v>
      </c>
    </row>
    <row r="32" spans="1:10" x14ac:dyDescent="0.25">
      <c r="A32" t="s">
        <v>171</v>
      </c>
      <c r="B32" t="s">
        <v>9</v>
      </c>
      <c r="C32" t="s">
        <v>15</v>
      </c>
      <c r="D32" t="s">
        <v>20</v>
      </c>
      <c r="E32" t="s">
        <v>42</v>
      </c>
      <c r="F32" t="s">
        <v>27</v>
      </c>
      <c r="G32" t="s">
        <v>133</v>
      </c>
      <c r="H32" t="s">
        <v>43</v>
      </c>
      <c r="I32" t="s">
        <v>139</v>
      </c>
      <c r="J32" t="s">
        <v>45</v>
      </c>
    </row>
    <row r="33" spans="1:10" x14ac:dyDescent="0.25">
      <c r="A33" t="s">
        <v>172</v>
      </c>
      <c r="B33" t="s">
        <v>9</v>
      </c>
      <c r="C33" t="s">
        <v>15</v>
      </c>
      <c r="D33" t="s">
        <v>20</v>
      </c>
      <c r="E33" t="s">
        <v>42</v>
      </c>
      <c r="F33" t="s">
        <v>27</v>
      </c>
      <c r="G33" t="s">
        <v>133</v>
      </c>
      <c r="H33" t="s">
        <v>43</v>
      </c>
      <c r="I33" t="s">
        <v>139</v>
      </c>
      <c r="J33" t="s">
        <v>45</v>
      </c>
    </row>
    <row r="34" spans="1:10" x14ac:dyDescent="0.25">
      <c r="A34" t="s">
        <v>173</v>
      </c>
      <c r="B34" t="s">
        <v>9</v>
      </c>
      <c r="C34" t="s">
        <v>15</v>
      </c>
      <c r="D34" t="s">
        <v>20</v>
      </c>
      <c r="E34" t="s">
        <v>42</v>
      </c>
      <c r="F34" t="s">
        <v>27</v>
      </c>
      <c r="G34" t="s">
        <v>133</v>
      </c>
      <c r="H34" t="s">
        <v>43</v>
      </c>
      <c r="I34" t="s">
        <v>139</v>
      </c>
      <c r="J34" t="s">
        <v>45</v>
      </c>
    </row>
    <row r="35" spans="1:10" x14ac:dyDescent="0.25">
      <c r="A35" t="s">
        <v>174</v>
      </c>
      <c r="B35" t="s">
        <v>9</v>
      </c>
      <c r="C35" t="s">
        <v>15</v>
      </c>
      <c r="D35" t="s">
        <v>20</v>
      </c>
      <c r="E35" t="s">
        <v>42</v>
      </c>
      <c r="F35" t="s">
        <v>27</v>
      </c>
      <c r="G35" t="s">
        <v>133</v>
      </c>
      <c r="H35" t="s">
        <v>43</v>
      </c>
      <c r="I35" t="s">
        <v>139</v>
      </c>
      <c r="J35" t="s">
        <v>45</v>
      </c>
    </row>
    <row r="36" spans="1:10" x14ac:dyDescent="0.25">
      <c r="A36" t="s">
        <v>175</v>
      </c>
      <c r="B36" t="s">
        <v>9</v>
      </c>
      <c r="C36" t="s">
        <v>15</v>
      </c>
      <c r="D36" t="s">
        <v>20</v>
      </c>
      <c r="E36" t="s">
        <v>42</v>
      </c>
      <c r="F36" t="s">
        <v>27</v>
      </c>
      <c r="G36" t="s">
        <v>133</v>
      </c>
      <c r="H36" t="s">
        <v>43</v>
      </c>
      <c r="I36" t="s">
        <v>139</v>
      </c>
      <c r="J36" t="s">
        <v>45</v>
      </c>
    </row>
    <row r="37" spans="1:10" x14ac:dyDescent="0.25">
      <c r="A37" t="s">
        <v>176</v>
      </c>
      <c r="B37" t="s">
        <v>9</v>
      </c>
      <c r="C37" t="s">
        <v>15</v>
      </c>
      <c r="D37" t="s">
        <v>20</v>
      </c>
      <c r="E37" t="s">
        <v>42</v>
      </c>
      <c r="F37" t="s">
        <v>27</v>
      </c>
      <c r="G37" t="s">
        <v>133</v>
      </c>
      <c r="H37" t="s">
        <v>43</v>
      </c>
      <c r="I37" t="s">
        <v>139</v>
      </c>
      <c r="J37" t="s">
        <v>45</v>
      </c>
    </row>
    <row r="38" spans="1:10" x14ac:dyDescent="0.25">
      <c r="A38" t="s">
        <v>177</v>
      </c>
      <c r="B38" t="s">
        <v>9</v>
      </c>
      <c r="C38" t="s">
        <v>15</v>
      </c>
      <c r="D38" t="s">
        <v>20</v>
      </c>
      <c r="E38" t="s">
        <v>42</v>
      </c>
      <c r="F38" t="s">
        <v>27</v>
      </c>
      <c r="G38" t="s">
        <v>133</v>
      </c>
      <c r="H38" t="s">
        <v>43</v>
      </c>
      <c r="I38" t="s">
        <v>139</v>
      </c>
      <c r="J38" t="s">
        <v>45</v>
      </c>
    </row>
    <row r="39" spans="1:10" x14ac:dyDescent="0.25">
      <c r="A39" t="s">
        <v>178</v>
      </c>
      <c r="B39" t="s">
        <v>9</v>
      </c>
      <c r="C39" t="s">
        <v>15</v>
      </c>
      <c r="D39" t="s">
        <v>20</v>
      </c>
      <c r="E39" t="s">
        <v>42</v>
      </c>
      <c r="F39" t="s">
        <v>27</v>
      </c>
      <c r="G39" t="s">
        <v>133</v>
      </c>
      <c r="H39" t="s">
        <v>43</v>
      </c>
      <c r="I39" t="s">
        <v>139</v>
      </c>
      <c r="J39" t="s">
        <v>45</v>
      </c>
    </row>
    <row r="40" spans="1:10" x14ac:dyDescent="0.25">
      <c r="A40" t="s">
        <v>179</v>
      </c>
      <c r="B40" t="s">
        <v>10</v>
      </c>
      <c r="C40" t="s">
        <v>15</v>
      </c>
      <c r="D40" t="s">
        <v>20</v>
      </c>
      <c r="E40" t="s">
        <v>72</v>
      </c>
      <c r="F40" t="s">
        <v>27</v>
      </c>
      <c r="G40" t="s">
        <v>134</v>
      </c>
      <c r="H40" t="s">
        <v>43</v>
      </c>
      <c r="I40" t="s">
        <v>139</v>
      </c>
      <c r="J40" t="s">
        <v>44</v>
      </c>
    </row>
    <row r="41" spans="1:10" x14ac:dyDescent="0.25">
      <c r="A41" t="s">
        <v>180</v>
      </c>
      <c r="B41" t="s">
        <v>10</v>
      </c>
      <c r="C41" t="s">
        <v>15</v>
      </c>
      <c r="D41" t="s">
        <v>20</v>
      </c>
      <c r="E41" t="s">
        <v>72</v>
      </c>
      <c r="F41" t="s">
        <v>27</v>
      </c>
      <c r="G41" t="s">
        <v>134</v>
      </c>
      <c r="H41" t="s">
        <v>43</v>
      </c>
      <c r="I41" t="s">
        <v>139</v>
      </c>
      <c r="J41" t="s">
        <v>44</v>
      </c>
    </row>
    <row r="42" spans="1:10" x14ac:dyDescent="0.25">
      <c r="A42" t="s">
        <v>181</v>
      </c>
      <c r="B42" t="s">
        <v>10</v>
      </c>
      <c r="C42" t="s">
        <v>15</v>
      </c>
      <c r="D42" t="s">
        <v>20</v>
      </c>
      <c r="E42" t="s">
        <v>72</v>
      </c>
      <c r="F42" t="s">
        <v>27</v>
      </c>
      <c r="G42" t="s">
        <v>134</v>
      </c>
      <c r="H42" t="s">
        <v>43</v>
      </c>
      <c r="I42" t="s">
        <v>139</v>
      </c>
      <c r="J42" t="s">
        <v>44</v>
      </c>
    </row>
    <row r="43" spans="1:10" x14ac:dyDescent="0.25">
      <c r="A43" t="s">
        <v>182</v>
      </c>
      <c r="B43" t="s">
        <v>10</v>
      </c>
      <c r="C43" t="s">
        <v>15</v>
      </c>
      <c r="D43" t="s">
        <v>20</v>
      </c>
      <c r="E43" t="s">
        <v>72</v>
      </c>
      <c r="F43" t="s">
        <v>27</v>
      </c>
      <c r="G43" t="s">
        <v>134</v>
      </c>
      <c r="H43" t="s">
        <v>43</v>
      </c>
      <c r="I43" t="s">
        <v>139</v>
      </c>
      <c r="J43" t="s">
        <v>44</v>
      </c>
    </row>
    <row r="44" spans="1:10" x14ac:dyDescent="0.25">
      <c r="A44" t="s">
        <v>183</v>
      </c>
      <c r="B44" t="s">
        <v>10</v>
      </c>
      <c r="C44" t="s">
        <v>15</v>
      </c>
      <c r="D44" t="s">
        <v>20</v>
      </c>
      <c r="E44" t="s">
        <v>72</v>
      </c>
      <c r="F44" t="s">
        <v>27</v>
      </c>
      <c r="G44" t="s">
        <v>134</v>
      </c>
      <c r="H44" t="s">
        <v>43</v>
      </c>
      <c r="I44" t="s">
        <v>139</v>
      </c>
      <c r="J44" t="s">
        <v>44</v>
      </c>
    </row>
    <row r="45" spans="1:10" x14ac:dyDescent="0.25">
      <c r="A45" t="s">
        <v>184</v>
      </c>
      <c r="B45" t="s">
        <v>10</v>
      </c>
      <c r="C45" t="s">
        <v>15</v>
      </c>
      <c r="D45" t="s">
        <v>20</v>
      </c>
      <c r="E45" t="s">
        <v>72</v>
      </c>
      <c r="F45" t="s">
        <v>27</v>
      </c>
      <c r="G45" t="s">
        <v>134</v>
      </c>
      <c r="H45" t="s">
        <v>43</v>
      </c>
      <c r="I45" t="s">
        <v>141</v>
      </c>
      <c r="J45" t="s">
        <v>44</v>
      </c>
    </row>
    <row r="46" spans="1:10" x14ac:dyDescent="0.25">
      <c r="A46" t="s">
        <v>185</v>
      </c>
      <c r="B46" t="s">
        <v>10</v>
      </c>
      <c r="C46" t="s">
        <v>15</v>
      </c>
      <c r="D46" t="s">
        <v>20</v>
      </c>
      <c r="E46" t="s">
        <v>72</v>
      </c>
      <c r="F46" t="s">
        <v>27</v>
      </c>
      <c r="G46" t="s">
        <v>134</v>
      </c>
      <c r="H46" t="s">
        <v>43</v>
      </c>
      <c r="I46" t="s">
        <v>141</v>
      </c>
      <c r="J46" t="s">
        <v>44</v>
      </c>
    </row>
    <row r="47" spans="1:10" x14ac:dyDescent="0.25">
      <c r="A47" t="s">
        <v>186</v>
      </c>
      <c r="B47" t="s">
        <v>10</v>
      </c>
      <c r="C47" t="s">
        <v>15</v>
      </c>
      <c r="D47" t="s">
        <v>20</v>
      </c>
      <c r="E47" t="s">
        <v>72</v>
      </c>
      <c r="F47" t="s">
        <v>27</v>
      </c>
      <c r="G47" t="s">
        <v>134</v>
      </c>
      <c r="H47" t="s">
        <v>43</v>
      </c>
      <c r="I47" t="s">
        <v>141</v>
      </c>
      <c r="J47" t="s">
        <v>44</v>
      </c>
    </row>
    <row r="48" spans="1:10" x14ac:dyDescent="0.25">
      <c r="A48" t="s">
        <v>187</v>
      </c>
      <c r="B48" t="s">
        <v>10</v>
      </c>
      <c r="C48" t="s">
        <v>15</v>
      </c>
      <c r="D48" t="s">
        <v>20</v>
      </c>
      <c r="E48" t="s">
        <v>72</v>
      </c>
      <c r="F48" t="s">
        <v>27</v>
      </c>
      <c r="G48" t="s">
        <v>134</v>
      </c>
      <c r="H48" t="s">
        <v>43</v>
      </c>
      <c r="I48" t="s">
        <v>141</v>
      </c>
      <c r="J48" t="s">
        <v>44</v>
      </c>
    </row>
    <row r="49" spans="1:10" x14ac:dyDescent="0.25">
      <c r="A49" t="s">
        <v>188</v>
      </c>
      <c r="B49" t="s">
        <v>10</v>
      </c>
      <c r="C49" t="s">
        <v>15</v>
      </c>
      <c r="D49" t="s">
        <v>20</v>
      </c>
      <c r="E49" t="s">
        <v>72</v>
      </c>
      <c r="F49" t="s">
        <v>27</v>
      </c>
      <c r="G49" t="s">
        <v>134</v>
      </c>
      <c r="H49" t="s">
        <v>43</v>
      </c>
      <c r="I49" t="s">
        <v>141</v>
      </c>
      <c r="J49" t="s">
        <v>44</v>
      </c>
    </row>
    <row r="50" spans="1:10" x14ac:dyDescent="0.25">
      <c r="A50" t="s">
        <v>189</v>
      </c>
      <c r="B50" t="s">
        <v>10</v>
      </c>
      <c r="C50" t="s">
        <v>15</v>
      </c>
      <c r="D50" t="s">
        <v>20</v>
      </c>
      <c r="E50" t="s">
        <v>72</v>
      </c>
      <c r="F50" t="s">
        <v>27</v>
      </c>
      <c r="G50" t="s">
        <v>134</v>
      </c>
      <c r="H50" t="s">
        <v>43</v>
      </c>
      <c r="I50" t="s">
        <v>139</v>
      </c>
      <c r="J50" t="s">
        <v>45</v>
      </c>
    </row>
    <row r="51" spans="1:10" x14ac:dyDescent="0.25">
      <c r="A51" t="s">
        <v>190</v>
      </c>
      <c r="B51" t="s">
        <v>10</v>
      </c>
      <c r="C51" t="s">
        <v>15</v>
      </c>
      <c r="D51" t="s">
        <v>20</v>
      </c>
      <c r="E51" t="s">
        <v>72</v>
      </c>
      <c r="F51" t="s">
        <v>27</v>
      </c>
      <c r="G51" t="s">
        <v>134</v>
      </c>
      <c r="H51" t="s">
        <v>43</v>
      </c>
      <c r="I51" t="s">
        <v>139</v>
      </c>
      <c r="J51" t="s">
        <v>45</v>
      </c>
    </row>
    <row r="52" spans="1:10" x14ac:dyDescent="0.25">
      <c r="A52" t="s">
        <v>191</v>
      </c>
      <c r="B52" t="s">
        <v>10</v>
      </c>
      <c r="C52" t="s">
        <v>15</v>
      </c>
      <c r="D52" t="s">
        <v>20</v>
      </c>
      <c r="E52" t="s">
        <v>72</v>
      </c>
      <c r="F52" t="s">
        <v>27</v>
      </c>
      <c r="G52" t="s">
        <v>134</v>
      </c>
      <c r="H52" t="s">
        <v>43</v>
      </c>
      <c r="I52" t="s">
        <v>139</v>
      </c>
      <c r="J52" t="s">
        <v>45</v>
      </c>
    </row>
    <row r="53" spans="1:10" x14ac:dyDescent="0.25">
      <c r="A53" t="s">
        <v>192</v>
      </c>
      <c r="B53" t="s">
        <v>11</v>
      </c>
      <c r="C53" t="s">
        <v>15</v>
      </c>
      <c r="D53" t="s">
        <v>41</v>
      </c>
      <c r="E53" t="s">
        <v>55</v>
      </c>
      <c r="F53" t="s">
        <v>27</v>
      </c>
      <c r="G53" t="s">
        <v>135</v>
      </c>
      <c r="H53" t="s">
        <v>56</v>
      </c>
      <c r="I53" t="s">
        <v>138</v>
      </c>
      <c r="J53" t="s">
        <v>44</v>
      </c>
    </row>
    <row r="54" spans="1:10" x14ac:dyDescent="0.25">
      <c r="A54" t="s">
        <v>193</v>
      </c>
      <c r="B54" t="s">
        <v>11</v>
      </c>
      <c r="C54" t="s">
        <v>15</v>
      </c>
      <c r="D54" t="s">
        <v>41</v>
      </c>
      <c r="E54" t="s">
        <v>55</v>
      </c>
      <c r="F54" t="s">
        <v>27</v>
      </c>
      <c r="G54" t="s">
        <v>135</v>
      </c>
      <c r="H54" t="s">
        <v>56</v>
      </c>
      <c r="I54" t="s">
        <v>138</v>
      </c>
      <c r="J54" t="s">
        <v>44</v>
      </c>
    </row>
    <row r="55" spans="1:10" x14ac:dyDescent="0.25">
      <c r="A55" t="s">
        <v>194</v>
      </c>
      <c r="B55" t="s">
        <v>11</v>
      </c>
      <c r="C55" t="s">
        <v>15</v>
      </c>
      <c r="D55" t="s">
        <v>41</v>
      </c>
      <c r="E55" t="s">
        <v>55</v>
      </c>
      <c r="F55" t="s">
        <v>27</v>
      </c>
      <c r="G55" t="s">
        <v>135</v>
      </c>
      <c r="H55" t="s">
        <v>56</v>
      </c>
      <c r="I55" t="s">
        <v>138</v>
      </c>
      <c r="J55" t="s">
        <v>44</v>
      </c>
    </row>
    <row r="56" spans="1:10" x14ac:dyDescent="0.25">
      <c r="A56" t="s">
        <v>195</v>
      </c>
      <c r="B56" t="s">
        <v>11</v>
      </c>
      <c r="C56" t="s">
        <v>15</v>
      </c>
      <c r="D56" t="s">
        <v>41</v>
      </c>
      <c r="E56" t="s">
        <v>55</v>
      </c>
      <c r="F56" t="s">
        <v>27</v>
      </c>
      <c r="G56" t="s">
        <v>135</v>
      </c>
      <c r="H56" t="s">
        <v>56</v>
      </c>
      <c r="I56" t="s">
        <v>138</v>
      </c>
      <c r="J56" t="s">
        <v>44</v>
      </c>
    </row>
    <row r="57" spans="1:10" x14ac:dyDescent="0.25">
      <c r="A57" t="s">
        <v>196</v>
      </c>
      <c r="B57" t="s">
        <v>11</v>
      </c>
      <c r="C57" t="s">
        <v>15</v>
      </c>
      <c r="D57" t="s">
        <v>41</v>
      </c>
      <c r="E57" t="s">
        <v>55</v>
      </c>
      <c r="F57" t="s">
        <v>27</v>
      </c>
      <c r="G57" t="s">
        <v>135</v>
      </c>
      <c r="H57" t="s">
        <v>56</v>
      </c>
      <c r="I57" t="s">
        <v>141</v>
      </c>
      <c r="J57" t="s">
        <v>44</v>
      </c>
    </row>
    <row r="58" spans="1:10" x14ac:dyDescent="0.25">
      <c r="A58" t="s">
        <v>197</v>
      </c>
      <c r="B58" t="s">
        <v>11</v>
      </c>
      <c r="C58" t="s">
        <v>15</v>
      </c>
      <c r="D58" t="s">
        <v>41</v>
      </c>
      <c r="E58" t="s">
        <v>55</v>
      </c>
      <c r="F58" t="s">
        <v>27</v>
      </c>
      <c r="G58" t="s">
        <v>135</v>
      </c>
      <c r="H58" t="s">
        <v>56</v>
      </c>
      <c r="I58" t="s">
        <v>141</v>
      </c>
      <c r="J58" t="s">
        <v>44</v>
      </c>
    </row>
    <row r="59" spans="1:10" x14ac:dyDescent="0.25">
      <c r="A59" t="s">
        <v>198</v>
      </c>
      <c r="B59" t="s">
        <v>11</v>
      </c>
      <c r="C59" t="s">
        <v>15</v>
      </c>
      <c r="D59" t="s">
        <v>41</v>
      </c>
      <c r="E59" t="s">
        <v>55</v>
      </c>
      <c r="F59" t="s">
        <v>27</v>
      </c>
      <c r="G59" t="s">
        <v>135</v>
      </c>
      <c r="H59" t="s">
        <v>56</v>
      </c>
      <c r="I59" t="s">
        <v>141</v>
      </c>
      <c r="J59" t="s">
        <v>44</v>
      </c>
    </row>
    <row r="60" spans="1:10" x14ac:dyDescent="0.25">
      <c r="A60" t="s">
        <v>199</v>
      </c>
      <c r="B60" t="s">
        <v>11</v>
      </c>
      <c r="C60" t="s">
        <v>15</v>
      </c>
      <c r="D60" t="s">
        <v>41</v>
      </c>
      <c r="E60" t="s">
        <v>55</v>
      </c>
      <c r="F60" t="s">
        <v>27</v>
      </c>
      <c r="G60" t="s">
        <v>135</v>
      </c>
      <c r="H60" t="s">
        <v>56</v>
      </c>
      <c r="I60" t="s">
        <v>141</v>
      </c>
      <c r="J60" t="s">
        <v>44</v>
      </c>
    </row>
    <row r="61" spans="1:10" x14ac:dyDescent="0.25">
      <c r="A61" t="s">
        <v>200</v>
      </c>
      <c r="B61" t="s">
        <v>11</v>
      </c>
      <c r="C61" t="s">
        <v>15</v>
      </c>
      <c r="D61" t="s">
        <v>41</v>
      </c>
      <c r="E61" t="s">
        <v>55</v>
      </c>
      <c r="F61" t="s">
        <v>27</v>
      </c>
      <c r="G61" t="s">
        <v>135</v>
      </c>
      <c r="H61" t="s">
        <v>56</v>
      </c>
      <c r="I61" t="s">
        <v>139</v>
      </c>
      <c r="J61" t="s">
        <v>44</v>
      </c>
    </row>
    <row r="62" spans="1:10" x14ac:dyDescent="0.25">
      <c r="A62" t="s">
        <v>201</v>
      </c>
      <c r="B62" t="s">
        <v>11</v>
      </c>
      <c r="C62" t="s">
        <v>15</v>
      </c>
      <c r="D62" t="s">
        <v>41</v>
      </c>
      <c r="E62" t="s">
        <v>55</v>
      </c>
      <c r="F62" t="s">
        <v>27</v>
      </c>
      <c r="G62" t="s">
        <v>135</v>
      </c>
      <c r="H62" t="s">
        <v>56</v>
      </c>
      <c r="I62" t="s">
        <v>139</v>
      </c>
      <c r="J62" t="s">
        <v>44</v>
      </c>
    </row>
    <row r="63" spans="1:10" x14ac:dyDescent="0.25">
      <c r="A63" t="s">
        <v>202</v>
      </c>
      <c r="B63" t="s">
        <v>11</v>
      </c>
      <c r="C63" t="s">
        <v>15</v>
      </c>
      <c r="D63" t="s">
        <v>41</v>
      </c>
      <c r="E63" t="s">
        <v>55</v>
      </c>
      <c r="F63" t="s">
        <v>27</v>
      </c>
      <c r="G63" t="s">
        <v>135</v>
      </c>
      <c r="H63" t="s">
        <v>56</v>
      </c>
      <c r="I63" t="s">
        <v>139</v>
      </c>
      <c r="J63" t="s">
        <v>45</v>
      </c>
    </row>
    <row r="64" spans="1:10" x14ac:dyDescent="0.25">
      <c r="A64" t="s">
        <v>203</v>
      </c>
      <c r="B64" t="s">
        <v>11</v>
      </c>
      <c r="C64" t="s">
        <v>15</v>
      </c>
      <c r="D64" t="s">
        <v>41</v>
      </c>
      <c r="E64" t="s">
        <v>55</v>
      </c>
      <c r="F64" t="s">
        <v>27</v>
      </c>
      <c r="G64" t="s">
        <v>135</v>
      </c>
      <c r="H64" t="s">
        <v>56</v>
      </c>
      <c r="I64" t="s">
        <v>139</v>
      </c>
      <c r="J64" t="s">
        <v>45</v>
      </c>
    </row>
    <row r="65" spans="1:10" x14ac:dyDescent="0.25">
      <c r="A65" t="s">
        <v>204</v>
      </c>
      <c r="B65" t="s">
        <v>11</v>
      </c>
      <c r="C65" t="s">
        <v>15</v>
      </c>
      <c r="D65" t="s">
        <v>41</v>
      </c>
      <c r="E65" t="s">
        <v>55</v>
      </c>
      <c r="F65" t="s">
        <v>27</v>
      </c>
      <c r="G65" t="s">
        <v>135</v>
      </c>
      <c r="H65" t="s">
        <v>56</v>
      </c>
      <c r="I65" t="s">
        <v>138</v>
      </c>
      <c r="J65" t="s">
        <v>45</v>
      </c>
    </row>
    <row r="66" spans="1:10" x14ac:dyDescent="0.25">
      <c r="A66" t="s">
        <v>205</v>
      </c>
      <c r="B66" t="s">
        <v>11</v>
      </c>
      <c r="C66" t="s">
        <v>15</v>
      </c>
      <c r="D66" t="s">
        <v>41</v>
      </c>
      <c r="E66" t="s">
        <v>55</v>
      </c>
      <c r="F66" t="s">
        <v>27</v>
      </c>
      <c r="G66" t="s">
        <v>135</v>
      </c>
      <c r="H66" t="s">
        <v>56</v>
      </c>
      <c r="I66" t="s">
        <v>138</v>
      </c>
      <c r="J66" t="s">
        <v>45</v>
      </c>
    </row>
    <row r="67" spans="1:10" x14ac:dyDescent="0.25">
      <c r="A67" t="s">
        <v>206</v>
      </c>
      <c r="B67" t="s">
        <v>11</v>
      </c>
      <c r="C67" t="s">
        <v>15</v>
      </c>
      <c r="D67" t="s">
        <v>41</v>
      </c>
      <c r="E67" t="s">
        <v>55</v>
      </c>
      <c r="F67" t="s">
        <v>27</v>
      </c>
      <c r="G67" t="s">
        <v>135</v>
      </c>
      <c r="H67" t="s">
        <v>56</v>
      </c>
      <c r="I67" t="s">
        <v>141</v>
      </c>
      <c r="J67" t="s">
        <v>45</v>
      </c>
    </row>
    <row r="68" spans="1:10" x14ac:dyDescent="0.25">
      <c r="A68" t="s">
        <v>207</v>
      </c>
      <c r="B68" t="s">
        <v>11</v>
      </c>
      <c r="C68" t="s">
        <v>15</v>
      </c>
      <c r="D68" t="s">
        <v>41</v>
      </c>
      <c r="E68" t="s">
        <v>55</v>
      </c>
      <c r="F68" t="s">
        <v>27</v>
      </c>
      <c r="G68" t="s">
        <v>135</v>
      </c>
      <c r="H68" t="s">
        <v>56</v>
      </c>
      <c r="I68" t="s">
        <v>138</v>
      </c>
      <c r="J68" t="s">
        <v>45</v>
      </c>
    </row>
    <row r="69" spans="1:10" x14ac:dyDescent="0.25">
      <c r="A69" t="s">
        <v>208</v>
      </c>
      <c r="B69" t="s">
        <v>11</v>
      </c>
      <c r="C69" t="s">
        <v>15</v>
      </c>
      <c r="D69" t="s">
        <v>41</v>
      </c>
      <c r="E69" t="s">
        <v>55</v>
      </c>
      <c r="F69" t="s">
        <v>27</v>
      </c>
      <c r="G69" t="s">
        <v>135</v>
      </c>
      <c r="H69" t="s">
        <v>56</v>
      </c>
      <c r="I69" t="s">
        <v>139</v>
      </c>
      <c r="J69" t="s">
        <v>45</v>
      </c>
    </row>
    <row r="70" spans="1:10" x14ac:dyDescent="0.25">
      <c r="A70" t="s">
        <v>209</v>
      </c>
      <c r="B70" t="s">
        <v>12</v>
      </c>
      <c r="C70" t="s">
        <v>120</v>
      </c>
      <c r="D70" t="s">
        <v>20</v>
      </c>
      <c r="E70" t="s">
        <v>57</v>
      </c>
      <c r="F70" t="s">
        <v>27</v>
      </c>
      <c r="G70" t="s">
        <v>136</v>
      </c>
      <c r="H70" t="s">
        <v>43</v>
      </c>
      <c r="I70" t="s">
        <v>141</v>
      </c>
      <c r="J70" t="s">
        <v>44</v>
      </c>
    </row>
    <row r="71" spans="1:10" x14ac:dyDescent="0.25">
      <c r="A71" t="s">
        <v>210</v>
      </c>
      <c r="B71" t="s">
        <v>12</v>
      </c>
      <c r="C71" t="s">
        <v>120</v>
      </c>
      <c r="D71" t="s">
        <v>20</v>
      </c>
      <c r="E71" t="s">
        <v>57</v>
      </c>
      <c r="F71" t="s">
        <v>27</v>
      </c>
      <c r="G71" t="s">
        <v>136</v>
      </c>
      <c r="H71" t="s">
        <v>43</v>
      </c>
      <c r="I71" t="s">
        <v>141</v>
      </c>
      <c r="J71" t="s">
        <v>44</v>
      </c>
    </row>
    <row r="72" spans="1:10" x14ac:dyDescent="0.25">
      <c r="A72" t="s">
        <v>211</v>
      </c>
      <c r="B72" t="s">
        <v>12</v>
      </c>
      <c r="C72" t="s">
        <v>120</v>
      </c>
      <c r="D72" t="s">
        <v>20</v>
      </c>
      <c r="E72" t="s">
        <v>57</v>
      </c>
      <c r="F72" t="s">
        <v>27</v>
      </c>
      <c r="G72" t="s">
        <v>136</v>
      </c>
      <c r="H72" t="s">
        <v>43</v>
      </c>
      <c r="I72" t="s">
        <v>141</v>
      </c>
      <c r="J72" t="s">
        <v>44</v>
      </c>
    </row>
    <row r="73" spans="1:10" x14ac:dyDescent="0.25">
      <c r="A73" t="s">
        <v>212</v>
      </c>
      <c r="B73" t="s">
        <v>12</v>
      </c>
      <c r="C73" t="s">
        <v>120</v>
      </c>
      <c r="D73" t="s">
        <v>20</v>
      </c>
      <c r="E73" t="s">
        <v>57</v>
      </c>
      <c r="F73" t="s">
        <v>27</v>
      </c>
      <c r="G73" t="s">
        <v>136</v>
      </c>
      <c r="H73" t="s">
        <v>43</v>
      </c>
      <c r="I73" t="s">
        <v>139</v>
      </c>
      <c r="J73" t="s">
        <v>44</v>
      </c>
    </row>
    <row r="74" spans="1:10" x14ac:dyDescent="0.25">
      <c r="A74" t="s">
        <v>213</v>
      </c>
      <c r="B74" t="s">
        <v>12</v>
      </c>
      <c r="C74" t="s">
        <v>120</v>
      </c>
      <c r="D74" t="s">
        <v>20</v>
      </c>
      <c r="E74" t="s">
        <v>57</v>
      </c>
      <c r="F74" t="s">
        <v>27</v>
      </c>
      <c r="G74" t="s">
        <v>136</v>
      </c>
      <c r="H74" t="s">
        <v>43</v>
      </c>
      <c r="I74" t="s">
        <v>139</v>
      </c>
      <c r="J74" t="s">
        <v>44</v>
      </c>
    </row>
    <row r="75" spans="1:10" x14ac:dyDescent="0.25">
      <c r="A75" t="s">
        <v>214</v>
      </c>
      <c r="B75" t="s">
        <v>12</v>
      </c>
      <c r="C75" t="s">
        <v>120</v>
      </c>
      <c r="D75" t="s">
        <v>20</v>
      </c>
      <c r="E75" t="s">
        <v>57</v>
      </c>
      <c r="F75" t="s">
        <v>27</v>
      </c>
      <c r="G75" t="s">
        <v>136</v>
      </c>
      <c r="H75" t="s">
        <v>43</v>
      </c>
      <c r="I75" t="s">
        <v>139</v>
      </c>
      <c r="J75" t="s">
        <v>44</v>
      </c>
    </row>
    <row r="76" spans="1:10" x14ac:dyDescent="0.25">
      <c r="A76" t="s">
        <v>215</v>
      </c>
      <c r="B76" t="s">
        <v>12</v>
      </c>
      <c r="C76" t="s">
        <v>120</v>
      </c>
      <c r="D76" t="s">
        <v>20</v>
      </c>
      <c r="E76" t="s">
        <v>57</v>
      </c>
      <c r="F76" t="s">
        <v>27</v>
      </c>
      <c r="G76" t="s">
        <v>136</v>
      </c>
      <c r="H76" t="s">
        <v>43</v>
      </c>
      <c r="I76" t="s">
        <v>139</v>
      </c>
      <c r="J76" t="s">
        <v>44</v>
      </c>
    </row>
    <row r="77" spans="1:10" x14ac:dyDescent="0.25">
      <c r="A77" t="s">
        <v>216</v>
      </c>
      <c r="B77" t="s">
        <v>12</v>
      </c>
      <c r="C77" t="s">
        <v>120</v>
      </c>
      <c r="D77" t="s">
        <v>20</v>
      </c>
      <c r="E77" t="s">
        <v>57</v>
      </c>
      <c r="F77" t="s">
        <v>27</v>
      </c>
      <c r="G77" t="s">
        <v>136</v>
      </c>
      <c r="H77" t="s">
        <v>43</v>
      </c>
      <c r="I77" t="s">
        <v>139</v>
      </c>
      <c r="J77" t="s">
        <v>44</v>
      </c>
    </row>
    <row r="78" spans="1:10" x14ac:dyDescent="0.25">
      <c r="A78" t="s">
        <v>217</v>
      </c>
      <c r="B78" t="s">
        <v>12</v>
      </c>
      <c r="C78" t="s">
        <v>120</v>
      </c>
      <c r="D78" t="s">
        <v>20</v>
      </c>
      <c r="E78" t="s">
        <v>57</v>
      </c>
      <c r="F78" t="s">
        <v>27</v>
      </c>
      <c r="G78" t="s">
        <v>136</v>
      </c>
      <c r="H78" t="s">
        <v>43</v>
      </c>
      <c r="I78" t="s">
        <v>139</v>
      </c>
      <c r="J78" t="s">
        <v>45</v>
      </c>
    </row>
    <row r="79" spans="1:10" x14ac:dyDescent="0.25">
      <c r="A79" t="s">
        <v>218</v>
      </c>
      <c r="B79" t="s">
        <v>12</v>
      </c>
      <c r="C79" t="s">
        <v>120</v>
      </c>
      <c r="D79" t="s">
        <v>20</v>
      </c>
      <c r="E79" t="s">
        <v>57</v>
      </c>
      <c r="F79" t="s">
        <v>27</v>
      </c>
      <c r="G79" t="s">
        <v>136</v>
      </c>
      <c r="H79" t="s">
        <v>43</v>
      </c>
      <c r="I79" t="s">
        <v>141</v>
      </c>
      <c r="J79" t="s">
        <v>45</v>
      </c>
    </row>
    <row r="80" spans="1:10" x14ac:dyDescent="0.25">
      <c r="A80" t="s">
        <v>219</v>
      </c>
      <c r="B80" t="s">
        <v>12</v>
      </c>
      <c r="C80" t="s">
        <v>120</v>
      </c>
      <c r="D80" t="s">
        <v>20</v>
      </c>
      <c r="E80" t="s">
        <v>57</v>
      </c>
      <c r="F80" t="s">
        <v>27</v>
      </c>
      <c r="G80" t="s">
        <v>136</v>
      </c>
      <c r="H80" t="s">
        <v>43</v>
      </c>
      <c r="I80" t="s">
        <v>139</v>
      </c>
      <c r="J80" t="s">
        <v>45</v>
      </c>
    </row>
    <row r="81" spans="1:10" x14ac:dyDescent="0.25">
      <c r="A81" t="s">
        <v>220</v>
      </c>
      <c r="B81" t="s">
        <v>13</v>
      </c>
      <c r="C81" t="s">
        <v>17</v>
      </c>
      <c r="D81" t="s">
        <v>41</v>
      </c>
      <c r="E81" t="s">
        <v>55</v>
      </c>
      <c r="F81" t="s">
        <v>221</v>
      </c>
      <c r="G81" t="s">
        <v>35</v>
      </c>
      <c r="H81" t="s">
        <v>67</v>
      </c>
      <c r="I81" t="s">
        <v>141</v>
      </c>
      <c r="J81" t="s">
        <v>44</v>
      </c>
    </row>
    <row r="82" spans="1:10" x14ac:dyDescent="0.25">
      <c r="A82" t="s">
        <v>222</v>
      </c>
      <c r="B82" t="s">
        <v>13</v>
      </c>
      <c r="C82" t="s">
        <v>17</v>
      </c>
      <c r="D82" t="s">
        <v>41</v>
      </c>
      <c r="E82" t="s">
        <v>55</v>
      </c>
      <c r="F82" t="s">
        <v>221</v>
      </c>
      <c r="G82" t="s">
        <v>35</v>
      </c>
      <c r="H82" t="s">
        <v>67</v>
      </c>
      <c r="I82" t="s">
        <v>141</v>
      </c>
      <c r="J82" t="s">
        <v>44</v>
      </c>
    </row>
    <row r="83" spans="1:10" x14ac:dyDescent="0.25">
      <c r="A83" t="s">
        <v>223</v>
      </c>
      <c r="B83" t="s">
        <v>13</v>
      </c>
      <c r="C83" t="s">
        <v>17</v>
      </c>
      <c r="D83" t="s">
        <v>41</v>
      </c>
      <c r="E83" t="s">
        <v>55</v>
      </c>
      <c r="F83" t="s">
        <v>221</v>
      </c>
      <c r="G83" t="s">
        <v>35</v>
      </c>
      <c r="H83" t="s">
        <v>67</v>
      </c>
      <c r="I83" t="s">
        <v>141</v>
      </c>
      <c r="J83" t="s">
        <v>44</v>
      </c>
    </row>
    <row r="84" spans="1:10" x14ac:dyDescent="0.25">
      <c r="A84" t="s">
        <v>224</v>
      </c>
      <c r="B84" t="s">
        <v>13</v>
      </c>
      <c r="C84" t="s">
        <v>17</v>
      </c>
      <c r="D84" t="s">
        <v>41</v>
      </c>
      <c r="E84" t="s">
        <v>55</v>
      </c>
      <c r="F84" t="s">
        <v>221</v>
      </c>
      <c r="G84" t="s">
        <v>35</v>
      </c>
      <c r="H84" t="s">
        <v>67</v>
      </c>
      <c r="I84" t="s">
        <v>139</v>
      </c>
      <c r="J84" t="s">
        <v>44</v>
      </c>
    </row>
    <row r="85" spans="1:10" x14ac:dyDescent="0.25">
      <c r="A85" t="s">
        <v>225</v>
      </c>
      <c r="B85" t="s">
        <v>13</v>
      </c>
      <c r="C85" t="s">
        <v>17</v>
      </c>
      <c r="D85" t="s">
        <v>41</v>
      </c>
      <c r="E85" t="s">
        <v>55</v>
      </c>
      <c r="F85" t="s">
        <v>221</v>
      </c>
      <c r="G85" t="s">
        <v>35</v>
      </c>
      <c r="H85" t="s">
        <v>67</v>
      </c>
      <c r="I85" t="s">
        <v>138</v>
      </c>
      <c r="J85" t="s">
        <v>44</v>
      </c>
    </row>
    <row r="86" spans="1:10" x14ac:dyDescent="0.25">
      <c r="A86" t="s">
        <v>226</v>
      </c>
      <c r="B86" t="s">
        <v>13</v>
      </c>
      <c r="C86" t="s">
        <v>17</v>
      </c>
      <c r="D86" t="s">
        <v>41</v>
      </c>
      <c r="E86" t="s">
        <v>55</v>
      </c>
      <c r="F86" t="s">
        <v>221</v>
      </c>
      <c r="G86" t="s">
        <v>35</v>
      </c>
      <c r="H86" t="s">
        <v>67</v>
      </c>
      <c r="I86" t="s">
        <v>138</v>
      </c>
      <c r="J86" t="s">
        <v>44</v>
      </c>
    </row>
    <row r="87" spans="1:10" x14ac:dyDescent="0.25">
      <c r="A87" t="s">
        <v>227</v>
      </c>
      <c r="B87" t="s">
        <v>13</v>
      </c>
      <c r="C87" t="s">
        <v>17</v>
      </c>
      <c r="D87" t="s">
        <v>41</v>
      </c>
      <c r="E87" t="s">
        <v>55</v>
      </c>
      <c r="F87" t="s">
        <v>221</v>
      </c>
      <c r="G87" t="s">
        <v>35</v>
      </c>
      <c r="H87" t="s">
        <v>67</v>
      </c>
      <c r="I87" t="s">
        <v>138</v>
      </c>
      <c r="J87" t="s">
        <v>44</v>
      </c>
    </row>
    <row r="88" spans="1:10" x14ac:dyDescent="0.25">
      <c r="A88" t="s">
        <v>228</v>
      </c>
      <c r="B88" t="s">
        <v>13</v>
      </c>
      <c r="C88" t="s">
        <v>17</v>
      </c>
      <c r="D88" t="s">
        <v>41</v>
      </c>
      <c r="E88" t="s">
        <v>55</v>
      </c>
      <c r="F88" t="s">
        <v>221</v>
      </c>
      <c r="G88" t="s">
        <v>35</v>
      </c>
      <c r="H88" t="s">
        <v>67</v>
      </c>
      <c r="I88" t="s">
        <v>138</v>
      </c>
      <c r="J88" t="s">
        <v>44</v>
      </c>
    </row>
    <row r="89" spans="1:10" x14ac:dyDescent="0.25">
      <c r="A89" t="s">
        <v>229</v>
      </c>
      <c r="B89" t="s">
        <v>13</v>
      </c>
      <c r="C89" t="s">
        <v>17</v>
      </c>
      <c r="D89" t="s">
        <v>41</v>
      </c>
      <c r="E89" t="s">
        <v>55</v>
      </c>
      <c r="F89" t="s">
        <v>221</v>
      </c>
      <c r="G89" t="s">
        <v>35</v>
      </c>
      <c r="H89" t="s">
        <v>67</v>
      </c>
      <c r="I89" t="s">
        <v>138</v>
      </c>
      <c r="J89" t="s">
        <v>44</v>
      </c>
    </row>
    <row r="90" spans="1:10" x14ac:dyDescent="0.25">
      <c r="A90" s="5" t="s">
        <v>230</v>
      </c>
      <c r="B90" t="s">
        <v>13</v>
      </c>
      <c r="C90" t="s">
        <v>17</v>
      </c>
      <c r="D90" t="s">
        <v>41</v>
      </c>
      <c r="E90" t="s">
        <v>55</v>
      </c>
      <c r="F90" t="s">
        <v>221</v>
      </c>
      <c r="G90" t="s">
        <v>35</v>
      </c>
      <c r="H90" t="s">
        <v>67</v>
      </c>
      <c r="I90" t="s">
        <v>138</v>
      </c>
      <c r="J90" t="s">
        <v>45</v>
      </c>
    </row>
    <row r="91" spans="1:10" x14ac:dyDescent="0.25">
      <c r="A91" s="5" t="s">
        <v>231</v>
      </c>
      <c r="B91" t="s">
        <v>13</v>
      </c>
      <c r="C91" t="s">
        <v>17</v>
      </c>
      <c r="D91" t="s">
        <v>41</v>
      </c>
      <c r="E91" t="s">
        <v>55</v>
      </c>
      <c r="F91" t="s">
        <v>221</v>
      </c>
      <c r="G91" t="s">
        <v>35</v>
      </c>
      <c r="H91" t="s">
        <v>67</v>
      </c>
      <c r="I91" t="s">
        <v>138</v>
      </c>
      <c r="J91" t="s">
        <v>45</v>
      </c>
    </row>
    <row r="92" spans="1:10" x14ac:dyDescent="0.25">
      <c r="A92" s="5" t="s">
        <v>232</v>
      </c>
      <c r="B92" t="s">
        <v>13</v>
      </c>
      <c r="C92" t="s">
        <v>17</v>
      </c>
      <c r="D92" t="s">
        <v>41</v>
      </c>
      <c r="E92" t="s">
        <v>55</v>
      </c>
      <c r="F92" t="s">
        <v>221</v>
      </c>
      <c r="G92" t="s">
        <v>35</v>
      </c>
      <c r="H92" t="s">
        <v>67</v>
      </c>
      <c r="I92" t="s">
        <v>138</v>
      </c>
      <c r="J9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 0</vt:lpstr>
      <vt:lpstr>NODE 1</vt:lpstr>
      <vt:lpstr>NODE 2</vt:lpstr>
      <vt:lpstr>NODE 3</vt:lpstr>
      <vt:lpstr>Sheet4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Lenovo-PC</cp:lastModifiedBy>
  <dcterms:created xsi:type="dcterms:W3CDTF">2022-07-15T10:17:50Z</dcterms:created>
  <dcterms:modified xsi:type="dcterms:W3CDTF">2022-07-25T07:16:47Z</dcterms:modified>
</cp:coreProperties>
</file>